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" windowWidth="15300" windowHeight="8472" activeTab="1"/>
  </bookViews>
  <sheets>
    <sheet name="Прил.1" sheetId="5" r:id="rId1"/>
    <sheet name="Прил.2" sheetId="2" r:id="rId2"/>
    <sheet name="Прил.3" sheetId="3" r:id="rId3"/>
  </sheets>
  <definedNames>
    <definedName name="_xlnm.Print_Area" localSheetId="0">Прил.1!$A$1:$J$17</definedName>
    <definedName name="_xlnm.Print_Area" localSheetId="1">Прил.2!$A$1:$K$66</definedName>
    <definedName name="_xlnm.Print_Area" localSheetId="2">Прил.3!$A$1:$G$25</definedName>
  </definedNames>
  <calcPr calcId="125725"/>
</workbook>
</file>

<file path=xl/calcChain.xml><?xml version="1.0" encoding="utf-8"?>
<calcChain xmlns="http://schemas.openxmlformats.org/spreadsheetml/2006/main">
  <c r="E60" i="2"/>
  <c r="J15"/>
  <c r="I15"/>
  <c r="H15"/>
  <c r="G15"/>
  <c r="F15"/>
  <c r="F14" s="1"/>
  <c r="E15"/>
  <c r="J18"/>
  <c r="I18"/>
  <c r="H18"/>
  <c r="G18"/>
  <c r="F18"/>
  <c r="E18"/>
  <c r="A21"/>
  <c r="E22"/>
  <c r="E21" s="1"/>
  <c r="J43"/>
  <c r="I42"/>
  <c r="H42"/>
  <c r="G42"/>
  <c r="F42"/>
  <c r="E42"/>
  <c r="I22"/>
  <c r="I21" s="1"/>
  <c r="H22"/>
  <c r="G22"/>
  <c r="F22"/>
  <c r="F21" s="1"/>
  <c r="J24"/>
  <c r="A15" i="5"/>
  <c r="A14"/>
  <c r="I45" i="2"/>
  <c r="H45"/>
  <c r="G45"/>
  <c r="G44" s="1"/>
  <c r="F45"/>
  <c r="F44" s="1"/>
  <c r="I44"/>
  <c r="H44"/>
  <c r="I65"/>
  <c r="H65"/>
  <c r="G65"/>
  <c r="F65"/>
  <c r="I63"/>
  <c r="H63"/>
  <c r="G63"/>
  <c r="F63"/>
  <c r="I61"/>
  <c r="H61"/>
  <c r="G61"/>
  <c r="F61"/>
  <c r="I60"/>
  <c r="H60"/>
  <c r="G60"/>
  <c r="F60"/>
  <c r="F59" s="1"/>
  <c r="I59"/>
  <c r="H59"/>
  <c r="G59"/>
  <c r="I57"/>
  <c r="H57"/>
  <c r="G57"/>
  <c r="F57"/>
  <c r="I55"/>
  <c r="H55"/>
  <c r="G55"/>
  <c r="F55"/>
  <c r="I53"/>
  <c r="H53"/>
  <c r="G53"/>
  <c r="F53"/>
  <c r="I51"/>
  <c r="H51"/>
  <c r="G51"/>
  <c r="F51"/>
  <c r="I48"/>
  <c r="H48"/>
  <c r="G48"/>
  <c r="F48"/>
  <c r="I46"/>
  <c r="H46"/>
  <c r="G46"/>
  <c r="F46"/>
  <c r="E45"/>
  <c r="I40"/>
  <c r="H40"/>
  <c r="G40"/>
  <c r="F40"/>
  <c r="I34"/>
  <c r="H34"/>
  <c r="G34"/>
  <c r="F34"/>
  <c r="I31"/>
  <c r="H31"/>
  <c r="G31"/>
  <c r="F31"/>
  <c r="I29"/>
  <c r="H29"/>
  <c r="G29"/>
  <c r="F29"/>
  <c r="I27"/>
  <c r="H27"/>
  <c r="G27"/>
  <c r="F27"/>
  <c r="I25"/>
  <c r="H25"/>
  <c r="G25"/>
  <c r="F25"/>
  <c r="I23"/>
  <c r="H23"/>
  <c r="G23"/>
  <c r="F23"/>
  <c r="H14"/>
  <c r="I14"/>
  <c r="G14"/>
  <c r="I16"/>
  <c r="H16"/>
  <c r="G16"/>
  <c r="F16"/>
  <c r="J66"/>
  <c r="E65"/>
  <c r="J64"/>
  <c r="E63"/>
  <c r="J62"/>
  <c r="E61"/>
  <c r="J28"/>
  <c r="E27"/>
  <c r="J37"/>
  <c r="J36"/>
  <c r="J32"/>
  <c r="E31"/>
  <c r="J26"/>
  <c r="E25"/>
  <c r="J58"/>
  <c r="E57"/>
  <c r="J56"/>
  <c r="E55"/>
  <c r="J54"/>
  <c r="E53"/>
  <c r="J52"/>
  <c r="E51"/>
  <c r="J49"/>
  <c r="E48"/>
  <c r="J47"/>
  <c r="E46"/>
  <c r="J17"/>
  <c r="E16"/>
  <c r="J41"/>
  <c r="E40"/>
  <c r="J35"/>
  <c r="E34"/>
  <c r="J30"/>
  <c r="E29"/>
  <c r="E23"/>
  <c r="J39"/>
  <c r="J38"/>
  <c r="J19"/>
  <c r="A14"/>
  <c r="A16" s="1"/>
  <c r="A18" s="1"/>
  <c r="J22" l="1"/>
  <c r="J42"/>
  <c r="E13"/>
  <c r="B11" i="3" s="1"/>
  <c r="B10" s="1"/>
  <c r="B21" s="1"/>
  <c r="H13" i="2"/>
  <c r="H12" s="1"/>
  <c r="I13"/>
  <c r="I12" s="1"/>
  <c r="G13"/>
  <c r="G12" s="1"/>
  <c r="G21"/>
  <c r="F13"/>
  <c r="F12" s="1"/>
  <c r="J40"/>
  <c r="J57"/>
  <c r="H21"/>
  <c r="J65"/>
  <c r="J63"/>
  <c r="J60"/>
  <c r="J61"/>
  <c r="J55"/>
  <c r="J53"/>
  <c r="J51"/>
  <c r="J48"/>
  <c r="J46"/>
  <c r="J34"/>
  <c r="J31"/>
  <c r="J29"/>
  <c r="J27"/>
  <c r="J25"/>
  <c r="J23"/>
  <c r="J16"/>
  <c r="E59"/>
  <c r="J59" s="1"/>
  <c r="A23"/>
  <c r="A25" s="1"/>
  <c r="E44"/>
  <c r="J44" s="1"/>
  <c r="J45"/>
  <c r="E14"/>
  <c r="J14" s="1"/>
  <c r="J21" l="1"/>
  <c r="E11" i="3"/>
  <c r="E10" s="1"/>
  <c r="E21" s="1"/>
  <c r="A27" i="2"/>
  <c r="A29" s="1"/>
  <c r="A31" s="1"/>
  <c r="A34" s="1"/>
  <c r="A36" s="1"/>
  <c r="A38" s="1"/>
  <c r="A40" s="1"/>
  <c r="A42" s="1"/>
  <c r="A44" s="1"/>
  <c r="D11" i="3"/>
  <c r="F11"/>
  <c r="C11"/>
  <c r="E12" i="2"/>
  <c r="B22" i="3"/>
  <c r="J13" i="2"/>
  <c r="A46" l="1"/>
  <c r="A48" s="1"/>
  <c r="A51" s="1"/>
  <c r="A53" s="1"/>
  <c r="A55" s="1"/>
  <c r="A57" s="1"/>
  <c r="A59" s="1"/>
  <c r="A61" s="1"/>
  <c r="A63" s="1"/>
  <c r="A65" s="1"/>
  <c r="E22" i="3"/>
  <c r="D22"/>
  <c r="D10"/>
  <c r="D21" s="1"/>
  <c r="J12" i="2"/>
  <c r="C22" i="3"/>
  <c r="C10"/>
  <c r="F10"/>
  <c r="F21" s="1"/>
  <c r="F22"/>
  <c r="G11"/>
  <c r="G22" l="1"/>
  <c r="C21"/>
  <c r="G21" s="1"/>
  <c r="G10"/>
</calcChain>
</file>

<file path=xl/sharedStrings.xml><?xml version="1.0" encoding="utf-8"?>
<sst xmlns="http://schemas.openxmlformats.org/spreadsheetml/2006/main" count="215" uniqueCount="98">
  <si>
    <t>N п/п</t>
  </si>
  <si>
    <t>Наименование индикатора (показателя)</t>
  </si>
  <si>
    <t>Ед. изм.</t>
  </si>
  <si>
    <t>Значение по годам</t>
  </si>
  <si>
    <t>годы реализации муниципальной программы</t>
  </si>
  <si>
    <t>«Управление муниципальным имуществом в городе Новоалтайске на 2016-2020 годы»</t>
  </si>
  <si>
    <t>Приложение 1</t>
  </si>
  <si>
    <t>к муниципальной программе</t>
  </si>
  <si>
    <t>«Управление муниципальным имуществом</t>
  </si>
  <si>
    <t xml:space="preserve"> в городе Новоалтайске на 2016-2020 годы»</t>
  </si>
  <si>
    <t>Сведения об индикаторах муниципальной программы и их значениях</t>
  </si>
  <si>
    <t>Перечень мероприятий муниципальной программы</t>
  </si>
  <si>
    <t>Цель, задача, мероприятие</t>
  </si>
  <si>
    <t>Срок реализации</t>
  </si>
  <si>
    <t>Ответственный исполнитель, соисполнители, участники</t>
  </si>
  <si>
    <t>Сумма расходов, тыс. рублей</t>
  </si>
  <si>
    <t>Источники финансирования</t>
  </si>
  <si>
    <t>всего</t>
  </si>
  <si>
    <t>Цель:</t>
  </si>
  <si>
    <t>бюджет города</t>
  </si>
  <si>
    <t>Задача 1.</t>
  </si>
  <si>
    <t>Мероприятие 1.1.</t>
  </si>
  <si>
    <t>Всего,                                                 в том числе:</t>
  </si>
  <si>
    <t>Источники и направления расходов</t>
  </si>
  <si>
    <t>Всего финансовых затрат, в том числе:</t>
  </si>
  <si>
    <t>из бюджета города</t>
  </si>
  <si>
    <t>из краевого бюджета (на условиях софинансирования)</t>
  </si>
  <si>
    <t>из федерального бюджета (на условиях софинансирования)</t>
  </si>
  <si>
    <t>из внебюджетных источников</t>
  </si>
  <si>
    <t>Капитальные вложения, в том числе:</t>
  </si>
  <si>
    <t>из краевого бюджета</t>
  </si>
  <si>
    <t>из федерального бюджета</t>
  </si>
  <si>
    <t>из внебюджетных</t>
  </si>
  <si>
    <t>источников (указать, каких)</t>
  </si>
  <si>
    <t>Прочие расходы, в том числе:</t>
  </si>
  <si>
    <t>Приложение 3</t>
  </si>
  <si>
    <t>Приложение 2</t>
  </si>
  <si>
    <t>Объем финансовых ресурсов, необходимых для реализации муниципальной программы</t>
  </si>
  <si>
    <t>Всего</t>
  </si>
  <si>
    <t>2016-2020 годы</t>
  </si>
  <si>
    <t>Мероприятие 1.2.</t>
  </si>
  <si>
    <t>Задача 2.</t>
  </si>
  <si>
    <t>Мероприятие 2.1.</t>
  </si>
  <si>
    <t>Мероприятие 2.2.</t>
  </si>
  <si>
    <t>Мероприятие 2.3.</t>
  </si>
  <si>
    <t>Мероприятие 2.4.</t>
  </si>
  <si>
    <t>оценка рыночной стоимости земельных участков или права аренды земельных участков в целях проведения торгов</t>
  </si>
  <si>
    <t>Мероприятие 2.5.</t>
  </si>
  <si>
    <t>содержание программного комплекса для учета муниципальной собственности и результатов ее использования (обновление программного обеспечения, информационное обслуживание и обучение специалистов).</t>
  </si>
  <si>
    <t>комитет по управлению имуществом</t>
  </si>
  <si>
    <t>Задача 3.</t>
  </si>
  <si>
    <t>Мероприятие 3.1.</t>
  </si>
  <si>
    <t>Мероприятие 3.2.</t>
  </si>
  <si>
    <t>Мероприятие 3.3.</t>
  </si>
  <si>
    <t>Мероприятие 3.4.</t>
  </si>
  <si>
    <t>Мероприятие 3.5.</t>
  </si>
  <si>
    <t>работы по надлежащему техническому содержанию и ремонту общего имущества в многоквартирных жилых домах, где собственником нежилых помещений является муниципальное образование город Новоалтайск</t>
  </si>
  <si>
    <t>формирование фонда капитального ремонта многоквартирных домов, где собственником нежилых помещений является муниципалитет</t>
  </si>
  <si>
    <t>установка приборов учета (возмещение затрат пропорционально площади нежилых помещений муниципальной казны) в многоквартирных жилых домах</t>
  </si>
  <si>
    <t>теплоснабжение, электроснабжение нежилых помещений, находящихся в казне города</t>
  </si>
  <si>
    <t>Мероприятие 3.6.</t>
  </si>
  <si>
    <t>установка сигнализации и охрана имущества казны, не обремененного договорными обязательствами</t>
  </si>
  <si>
    <t>покупка хозяйственных материалов для ремонта и обеспечения сохранности имущества казны</t>
  </si>
  <si>
    <t>оценка рыночной стоимости объектов недвижимого и движимого имущества муниципальной собственности, включенного в Прогнозный план приватизации для последующей продажи путем проведения конкурсов или аукционов в соответствии с действующим законодательством</t>
  </si>
  <si>
    <t>подготовка проектов договоров купли-продажи муниципального имущества</t>
  </si>
  <si>
    <t>оценка рыночной стоимости объектов недвижимого и движимого имущества муниципальной собственности для включения в реестр муниципальной казны для последующей передачи либо сдачи в аренду таких объектов путем проведения конкурсов или аукционов в соответствии с действующим законодательством</t>
  </si>
  <si>
    <t>размещение в средствах массовой информации сообщений о проведении конкурсов или аукционов о продаже земельных участков (продаже права аренды земельных участков) в соответствии с действующим законодательством</t>
  </si>
  <si>
    <t>размещение на официальных сайтах информации о сдаче в аренду муниципального имущества</t>
  </si>
  <si>
    <t>Мероприятие 2.6.</t>
  </si>
  <si>
    <t>подготовка проектов договоров купли-продажи или аренды земельных участков, аренды муниципального имущества</t>
  </si>
  <si>
    <t>Мероприятие 2.7.</t>
  </si>
  <si>
    <t>Мероприятие 2.8.</t>
  </si>
  <si>
    <t>доходы от арендной платы за земельные участки</t>
  </si>
  <si>
    <r>
      <t xml:space="preserve"> количество свидетельств о государственной регистрации права собственности муниципального </t>
    </r>
    <r>
      <rPr>
        <sz val="11"/>
        <rFont val="Times New Roman"/>
        <family val="1"/>
        <charset val="204"/>
      </rPr>
      <t>образования на объекты недвижимого  имущества</t>
    </r>
  </si>
  <si>
    <t>Мероприятие 2.9.</t>
  </si>
  <si>
    <t>подготовка документов, содержащих необходимые сведения для осуществления государственного кадастрового учета земельных участков, получение кадастровых выписок, кадастровых паспортов земельных участков и кадастровых планов территорий в отделе Управления Федеральной службы государственной регистрации, кадастра и картографии</t>
  </si>
  <si>
    <t>шт.</t>
  </si>
  <si>
    <t>Пополнение доходной части бюджета городского округа, государственная регистрация права на недвижимое имущество муниципального образования, содержание и эффективное его использование</t>
  </si>
  <si>
    <t>Выявление и реализация имущества, не используемого для выполнения закрепленных за органом местного самоуправления полномочий</t>
  </si>
  <si>
    <t>Формирование земельных участков  и вовлечение их в гражданско-правовой оборот. Оформление права муниципальной собственности на объекты недвижимости муниципальной собственности, учет и использование муниципальной собственности</t>
  </si>
  <si>
    <t xml:space="preserve">Содержание муниципального нежилого фонда </t>
  </si>
  <si>
    <t>Задача 4.</t>
  </si>
  <si>
    <t>Размещение рекламных конструкций</t>
  </si>
  <si>
    <t>Мероприятие 4.1.</t>
  </si>
  <si>
    <t>оценка рыночной стоимости размещения рекламных конструкций</t>
  </si>
  <si>
    <t>Мероприятие 4.2.</t>
  </si>
  <si>
    <t>Мероприятие 4.3.</t>
  </si>
  <si>
    <t>размещение на официальных сайтах информации о заключении договоров на установку и эксплуатацию рекламных конструкций</t>
  </si>
  <si>
    <t>подготовка проектов договоров на установку и эксплуатацию рекламных конструкций</t>
  </si>
  <si>
    <t>доходы от арендной платы за сдачу муниципального имущества</t>
  </si>
  <si>
    <t>млн. руб.</t>
  </si>
  <si>
    <r>
      <t>количество вновь сформированных земельных участков,</t>
    </r>
    <r>
      <rPr>
        <sz val="11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проданных в собственность либо предоставленных в  аренду на аукционах</t>
    </r>
  </si>
  <si>
    <t>количество заключенных договоров на на установку и эксплуатацию рекламных конструкций</t>
  </si>
  <si>
    <t xml:space="preserve">  -</t>
  </si>
  <si>
    <t>Мероприятие 2.10.</t>
  </si>
  <si>
    <t>разработка экономически обоснованных коэффициентов, применяемых для расчета арендной платы за земельные участки</t>
  </si>
  <si>
    <t xml:space="preserve">изготовление технической документации на объекты недвижимого имущества (технические паспорта)  для последующей регистрации права муниципальной собственности в отделе Управления Федеральной службы государственной регистрации, кадастра и картографии </t>
  </si>
  <si>
    <t>изготовление кадастровых паспортов на объекты недвижимого имущества и земельные участки под ними для последующей регистрации права муниципальной собственности в отделе Управления Федеральной службы государственной регистрации, кадастра и картографии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</si>
</sst>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top" wrapText="1"/>
    </xf>
    <xf numFmtId="3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3" fontId="0" fillId="0" borderId="0" xfId="0" applyNumberFormat="1"/>
    <xf numFmtId="3" fontId="3" fillId="0" borderId="5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vertical="top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view="pageBreakPreview" topLeftCell="B1" zoomScale="90" zoomScaleNormal="100" zoomScaleSheetLayoutView="90" workbookViewId="0">
      <selection activeCell="J15" sqref="J15"/>
    </sheetView>
  </sheetViews>
  <sheetFormatPr defaultRowHeight="13.2"/>
  <cols>
    <col min="1" max="1" width="6.5546875" customWidth="1"/>
    <col min="2" max="2" width="60.6640625" customWidth="1"/>
    <col min="3" max="3" width="10" customWidth="1"/>
    <col min="4" max="10" width="11.33203125" customWidth="1"/>
    <col min="257" max="257" width="6.5546875" customWidth="1"/>
    <col min="258" max="258" width="60.6640625" customWidth="1"/>
    <col min="259" max="259" width="10" customWidth="1"/>
    <col min="260" max="266" width="11.33203125" customWidth="1"/>
    <col min="513" max="513" width="6.5546875" customWidth="1"/>
    <col min="514" max="514" width="60.6640625" customWidth="1"/>
    <col min="515" max="515" width="10" customWidth="1"/>
    <col min="516" max="522" width="11.33203125" customWidth="1"/>
    <col min="769" max="769" width="6.5546875" customWidth="1"/>
    <col min="770" max="770" width="60.6640625" customWidth="1"/>
    <col min="771" max="771" width="10" customWidth="1"/>
    <col min="772" max="778" width="11.33203125" customWidth="1"/>
    <col min="1025" max="1025" width="6.5546875" customWidth="1"/>
    <col min="1026" max="1026" width="60.6640625" customWidth="1"/>
    <col min="1027" max="1027" width="10" customWidth="1"/>
    <col min="1028" max="1034" width="11.33203125" customWidth="1"/>
    <col min="1281" max="1281" width="6.5546875" customWidth="1"/>
    <col min="1282" max="1282" width="60.6640625" customWidth="1"/>
    <col min="1283" max="1283" width="10" customWidth="1"/>
    <col min="1284" max="1290" width="11.33203125" customWidth="1"/>
    <col min="1537" max="1537" width="6.5546875" customWidth="1"/>
    <col min="1538" max="1538" width="60.6640625" customWidth="1"/>
    <col min="1539" max="1539" width="10" customWidth="1"/>
    <col min="1540" max="1546" width="11.33203125" customWidth="1"/>
    <col min="1793" max="1793" width="6.5546875" customWidth="1"/>
    <col min="1794" max="1794" width="60.6640625" customWidth="1"/>
    <col min="1795" max="1795" width="10" customWidth="1"/>
    <col min="1796" max="1802" width="11.33203125" customWidth="1"/>
    <col min="2049" max="2049" width="6.5546875" customWidth="1"/>
    <col min="2050" max="2050" width="60.6640625" customWidth="1"/>
    <col min="2051" max="2051" width="10" customWidth="1"/>
    <col min="2052" max="2058" width="11.33203125" customWidth="1"/>
    <col min="2305" max="2305" width="6.5546875" customWidth="1"/>
    <col min="2306" max="2306" width="60.6640625" customWidth="1"/>
    <col min="2307" max="2307" width="10" customWidth="1"/>
    <col min="2308" max="2314" width="11.33203125" customWidth="1"/>
    <col min="2561" max="2561" width="6.5546875" customWidth="1"/>
    <col min="2562" max="2562" width="60.6640625" customWidth="1"/>
    <col min="2563" max="2563" width="10" customWidth="1"/>
    <col min="2564" max="2570" width="11.33203125" customWidth="1"/>
    <col min="2817" max="2817" width="6.5546875" customWidth="1"/>
    <col min="2818" max="2818" width="60.6640625" customWidth="1"/>
    <col min="2819" max="2819" width="10" customWidth="1"/>
    <col min="2820" max="2826" width="11.33203125" customWidth="1"/>
    <col min="3073" max="3073" width="6.5546875" customWidth="1"/>
    <col min="3074" max="3074" width="60.6640625" customWidth="1"/>
    <col min="3075" max="3075" width="10" customWidth="1"/>
    <col min="3076" max="3082" width="11.33203125" customWidth="1"/>
    <col min="3329" max="3329" width="6.5546875" customWidth="1"/>
    <col min="3330" max="3330" width="60.6640625" customWidth="1"/>
    <col min="3331" max="3331" width="10" customWidth="1"/>
    <col min="3332" max="3338" width="11.33203125" customWidth="1"/>
    <col min="3585" max="3585" width="6.5546875" customWidth="1"/>
    <col min="3586" max="3586" width="60.6640625" customWidth="1"/>
    <col min="3587" max="3587" width="10" customWidth="1"/>
    <col min="3588" max="3594" width="11.33203125" customWidth="1"/>
    <col min="3841" max="3841" width="6.5546875" customWidth="1"/>
    <col min="3842" max="3842" width="60.6640625" customWidth="1"/>
    <col min="3843" max="3843" width="10" customWidth="1"/>
    <col min="3844" max="3850" width="11.33203125" customWidth="1"/>
    <col min="4097" max="4097" width="6.5546875" customWidth="1"/>
    <col min="4098" max="4098" width="60.6640625" customWidth="1"/>
    <col min="4099" max="4099" width="10" customWidth="1"/>
    <col min="4100" max="4106" width="11.33203125" customWidth="1"/>
    <col min="4353" max="4353" width="6.5546875" customWidth="1"/>
    <col min="4354" max="4354" width="60.6640625" customWidth="1"/>
    <col min="4355" max="4355" width="10" customWidth="1"/>
    <col min="4356" max="4362" width="11.33203125" customWidth="1"/>
    <col min="4609" max="4609" width="6.5546875" customWidth="1"/>
    <col min="4610" max="4610" width="60.6640625" customWidth="1"/>
    <col min="4611" max="4611" width="10" customWidth="1"/>
    <col min="4612" max="4618" width="11.33203125" customWidth="1"/>
    <col min="4865" max="4865" width="6.5546875" customWidth="1"/>
    <col min="4866" max="4866" width="60.6640625" customWidth="1"/>
    <col min="4867" max="4867" width="10" customWidth="1"/>
    <col min="4868" max="4874" width="11.33203125" customWidth="1"/>
    <col min="5121" max="5121" width="6.5546875" customWidth="1"/>
    <col min="5122" max="5122" width="60.6640625" customWidth="1"/>
    <col min="5123" max="5123" width="10" customWidth="1"/>
    <col min="5124" max="5130" width="11.33203125" customWidth="1"/>
    <col min="5377" max="5377" width="6.5546875" customWidth="1"/>
    <col min="5378" max="5378" width="60.6640625" customWidth="1"/>
    <col min="5379" max="5379" width="10" customWidth="1"/>
    <col min="5380" max="5386" width="11.33203125" customWidth="1"/>
    <col min="5633" max="5633" width="6.5546875" customWidth="1"/>
    <col min="5634" max="5634" width="60.6640625" customWidth="1"/>
    <col min="5635" max="5635" width="10" customWidth="1"/>
    <col min="5636" max="5642" width="11.33203125" customWidth="1"/>
    <col min="5889" max="5889" width="6.5546875" customWidth="1"/>
    <col min="5890" max="5890" width="60.6640625" customWidth="1"/>
    <col min="5891" max="5891" width="10" customWidth="1"/>
    <col min="5892" max="5898" width="11.33203125" customWidth="1"/>
    <col min="6145" max="6145" width="6.5546875" customWidth="1"/>
    <col min="6146" max="6146" width="60.6640625" customWidth="1"/>
    <col min="6147" max="6147" width="10" customWidth="1"/>
    <col min="6148" max="6154" width="11.33203125" customWidth="1"/>
    <col min="6401" max="6401" width="6.5546875" customWidth="1"/>
    <col min="6402" max="6402" width="60.6640625" customWidth="1"/>
    <col min="6403" max="6403" width="10" customWidth="1"/>
    <col min="6404" max="6410" width="11.33203125" customWidth="1"/>
    <col min="6657" max="6657" width="6.5546875" customWidth="1"/>
    <col min="6658" max="6658" width="60.6640625" customWidth="1"/>
    <col min="6659" max="6659" width="10" customWidth="1"/>
    <col min="6660" max="6666" width="11.33203125" customWidth="1"/>
    <col min="6913" max="6913" width="6.5546875" customWidth="1"/>
    <col min="6914" max="6914" width="60.6640625" customWidth="1"/>
    <col min="6915" max="6915" width="10" customWidth="1"/>
    <col min="6916" max="6922" width="11.33203125" customWidth="1"/>
    <col min="7169" max="7169" width="6.5546875" customWidth="1"/>
    <col min="7170" max="7170" width="60.6640625" customWidth="1"/>
    <col min="7171" max="7171" width="10" customWidth="1"/>
    <col min="7172" max="7178" width="11.33203125" customWidth="1"/>
    <col min="7425" max="7425" width="6.5546875" customWidth="1"/>
    <col min="7426" max="7426" width="60.6640625" customWidth="1"/>
    <col min="7427" max="7427" width="10" customWidth="1"/>
    <col min="7428" max="7434" width="11.33203125" customWidth="1"/>
    <col min="7681" max="7681" width="6.5546875" customWidth="1"/>
    <col min="7682" max="7682" width="60.6640625" customWidth="1"/>
    <col min="7683" max="7683" width="10" customWidth="1"/>
    <col min="7684" max="7690" width="11.33203125" customWidth="1"/>
    <col min="7937" max="7937" width="6.5546875" customWidth="1"/>
    <col min="7938" max="7938" width="60.6640625" customWidth="1"/>
    <col min="7939" max="7939" width="10" customWidth="1"/>
    <col min="7940" max="7946" width="11.33203125" customWidth="1"/>
    <col min="8193" max="8193" width="6.5546875" customWidth="1"/>
    <col min="8194" max="8194" width="60.6640625" customWidth="1"/>
    <col min="8195" max="8195" width="10" customWidth="1"/>
    <col min="8196" max="8202" width="11.33203125" customWidth="1"/>
    <col min="8449" max="8449" width="6.5546875" customWidth="1"/>
    <col min="8450" max="8450" width="60.6640625" customWidth="1"/>
    <col min="8451" max="8451" width="10" customWidth="1"/>
    <col min="8452" max="8458" width="11.33203125" customWidth="1"/>
    <col min="8705" max="8705" width="6.5546875" customWidth="1"/>
    <col min="8706" max="8706" width="60.6640625" customWidth="1"/>
    <col min="8707" max="8707" width="10" customWidth="1"/>
    <col min="8708" max="8714" width="11.33203125" customWidth="1"/>
    <col min="8961" max="8961" width="6.5546875" customWidth="1"/>
    <col min="8962" max="8962" width="60.6640625" customWidth="1"/>
    <col min="8963" max="8963" width="10" customWidth="1"/>
    <col min="8964" max="8970" width="11.33203125" customWidth="1"/>
    <col min="9217" max="9217" width="6.5546875" customWidth="1"/>
    <col min="9218" max="9218" width="60.6640625" customWidth="1"/>
    <col min="9219" max="9219" width="10" customWidth="1"/>
    <col min="9220" max="9226" width="11.33203125" customWidth="1"/>
    <col min="9473" max="9473" width="6.5546875" customWidth="1"/>
    <col min="9474" max="9474" width="60.6640625" customWidth="1"/>
    <col min="9475" max="9475" width="10" customWidth="1"/>
    <col min="9476" max="9482" width="11.33203125" customWidth="1"/>
    <col min="9729" max="9729" width="6.5546875" customWidth="1"/>
    <col min="9730" max="9730" width="60.6640625" customWidth="1"/>
    <col min="9731" max="9731" width="10" customWidth="1"/>
    <col min="9732" max="9738" width="11.33203125" customWidth="1"/>
    <col min="9985" max="9985" width="6.5546875" customWidth="1"/>
    <col min="9986" max="9986" width="60.6640625" customWidth="1"/>
    <col min="9987" max="9987" width="10" customWidth="1"/>
    <col min="9988" max="9994" width="11.33203125" customWidth="1"/>
    <col min="10241" max="10241" width="6.5546875" customWidth="1"/>
    <col min="10242" max="10242" width="60.6640625" customWidth="1"/>
    <col min="10243" max="10243" width="10" customWidth="1"/>
    <col min="10244" max="10250" width="11.33203125" customWidth="1"/>
    <col min="10497" max="10497" width="6.5546875" customWidth="1"/>
    <col min="10498" max="10498" width="60.6640625" customWidth="1"/>
    <col min="10499" max="10499" width="10" customWidth="1"/>
    <col min="10500" max="10506" width="11.33203125" customWidth="1"/>
    <col min="10753" max="10753" width="6.5546875" customWidth="1"/>
    <col min="10754" max="10754" width="60.6640625" customWidth="1"/>
    <col min="10755" max="10755" width="10" customWidth="1"/>
    <col min="10756" max="10762" width="11.33203125" customWidth="1"/>
    <col min="11009" max="11009" width="6.5546875" customWidth="1"/>
    <col min="11010" max="11010" width="60.6640625" customWidth="1"/>
    <col min="11011" max="11011" width="10" customWidth="1"/>
    <col min="11012" max="11018" width="11.33203125" customWidth="1"/>
    <col min="11265" max="11265" width="6.5546875" customWidth="1"/>
    <col min="11266" max="11266" width="60.6640625" customWidth="1"/>
    <col min="11267" max="11267" width="10" customWidth="1"/>
    <col min="11268" max="11274" width="11.33203125" customWidth="1"/>
    <col min="11521" max="11521" width="6.5546875" customWidth="1"/>
    <col min="11522" max="11522" width="60.6640625" customWidth="1"/>
    <col min="11523" max="11523" width="10" customWidth="1"/>
    <col min="11524" max="11530" width="11.33203125" customWidth="1"/>
    <col min="11777" max="11777" width="6.5546875" customWidth="1"/>
    <col min="11778" max="11778" width="60.6640625" customWidth="1"/>
    <col min="11779" max="11779" width="10" customWidth="1"/>
    <col min="11780" max="11786" width="11.33203125" customWidth="1"/>
    <col min="12033" max="12033" width="6.5546875" customWidth="1"/>
    <col min="12034" max="12034" width="60.6640625" customWidth="1"/>
    <col min="12035" max="12035" width="10" customWidth="1"/>
    <col min="12036" max="12042" width="11.33203125" customWidth="1"/>
    <col min="12289" max="12289" width="6.5546875" customWidth="1"/>
    <col min="12290" max="12290" width="60.6640625" customWidth="1"/>
    <col min="12291" max="12291" width="10" customWidth="1"/>
    <col min="12292" max="12298" width="11.33203125" customWidth="1"/>
    <col min="12545" max="12545" width="6.5546875" customWidth="1"/>
    <col min="12546" max="12546" width="60.6640625" customWidth="1"/>
    <col min="12547" max="12547" width="10" customWidth="1"/>
    <col min="12548" max="12554" width="11.33203125" customWidth="1"/>
    <col min="12801" max="12801" width="6.5546875" customWidth="1"/>
    <col min="12802" max="12802" width="60.6640625" customWidth="1"/>
    <col min="12803" max="12803" width="10" customWidth="1"/>
    <col min="12804" max="12810" width="11.33203125" customWidth="1"/>
    <col min="13057" max="13057" width="6.5546875" customWidth="1"/>
    <col min="13058" max="13058" width="60.6640625" customWidth="1"/>
    <col min="13059" max="13059" width="10" customWidth="1"/>
    <col min="13060" max="13066" width="11.33203125" customWidth="1"/>
    <col min="13313" max="13313" width="6.5546875" customWidth="1"/>
    <col min="13314" max="13314" width="60.6640625" customWidth="1"/>
    <col min="13315" max="13315" width="10" customWidth="1"/>
    <col min="13316" max="13322" width="11.33203125" customWidth="1"/>
    <col min="13569" max="13569" width="6.5546875" customWidth="1"/>
    <col min="13570" max="13570" width="60.6640625" customWidth="1"/>
    <col min="13571" max="13571" width="10" customWidth="1"/>
    <col min="13572" max="13578" width="11.33203125" customWidth="1"/>
    <col min="13825" max="13825" width="6.5546875" customWidth="1"/>
    <col min="13826" max="13826" width="60.6640625" customWidth="1"/>
    <col min="13827" max="13827" width="10" customWidth="1"/>
    <col min="13828" max="13834" width="11.33203125" customWidth="1"/>
    <col min="14081" max="14081" width="6.5546875" customWidth="1"/>
    <col min="14082" max="14082" width="60.6640625" customWidth="1"/>
    <col min="14083" max="14083" width="10" customWidth="1"/>
    <col min="14084" max="14090" width="11.33203125" customWidth="1"/>
    <col min="14337" max="14337" width="6.5546875" customWidth="1"/>
    <col min="14338" max="14338" width="60.6640625" customWidth="1"/>
    <col min="14339" max="14339" width="10" customWidth="1"/>
    <col min="14340" max="14346" width="11.33203125" customWidth="1"/>
    <col min="14593" max="14593" width="6.5546875" customWidth="1"/>
    <col min="14594" max="14594" width="60.6640625" customWidth="1"/>
    <col min="14595" max="14595" width="10" customWidth="1"/>
    <col min="14596" max="14602" width="11.33203125" customWidth="1"/>
    <col min="14849" max="14849" width="6.5546875" customWidth="1"/>
    <col min="14850" max="14850" width="60.6640625" customWidth="1"/>
    <col min="14851" max="14851" width="10" customWidth="1"/>
    <col min="14852" max="14858" width="11.33203125" customWidth="1"/>
    <col min="15105" max="15105" width="6.5546875" customWidth="1"/>
    <col min="15106" max="15106" width="60.6640625" customWidth="1"/>
    <col min="15107" max="15107" width="10" customWidth="1"/>
    <col min="15108" max="15114" width="11.33203125" customWidth="1"/>
    <col min="15361" max="15361" width="6.5546875" customWidth="1"/>
    <col min="15362" max="15362" width="60.6640625" customWidth="1"/>
    <col min="15363" max="15363" width="10" customWidth="1"/>
    <col min="15364" max="15370" width="11.33203125" customWidth="1"/>
    <col min="15617" max="15617" width="6.5546875" customWidth="1"/>
    <col min="15618" max="15618" width="60.6640625" customWidth="1"/>
    <col min="15619" max="15619" width="10" customWidth="1"/>
    <col min="15620" max="15626" width="11.33203125" customWidth="1"/>
    <col min="15873" max="15873" width="6.5546875" customWidth="1"/>
    <col min="15874" max="15874" width="60.6640625" customWidth="1"/>
    <col min="15875" max="15875" width="10" customWidth="1"/>
    <col min="15876" max="15882" width="11.33203125" customWidth="1"/>
    <col min="16129" max="16129" width="6.5546875" customWidth="1"/>
    <col min="16130" max="16130" width="60.6640625" customWidth="1"/>
    <col min="16131" max="16131" width="10" customWidth="1"/>
    <col min="16132" max="16138" width="11.33203125" customWidth="1"/>
  </cols>
  <sheetData>
    <row r="1" spans="1:10">
      <c r="J1" s="2" t="s">
        <v>6</v>
      </c>
    </row>
    <row r="2" spans="1:10">
      <c r="J2" s="2" t="s">
        <v>7</v>
      </c>
    </row>
    <row r="3" spans="1:10">
      <c r="J3" s="2" t="s">
        <v>8</v>
      </c>
    </row>
    <row r="4" spans="1:10">
      <c r="J4" s="2" t="s">
        <v>9</v>
      </c>
    </row>
    <row r="6" spans="1:10" ht="13.2" customHeight="1">
      <c r="A6" s="39" t="s">
        <v>10</v>
      </c>
      <c r="B6" s="39"/>
      <c r="C6" s="39"/>
      <c r="D6" s="39"/>
      <c r="E6" s="39"/>
      <c r="F6" s="39"/>
      <c r="G6" s="39"/>
      <c r="H6" s="39"/>
      <c r="I6" s="39"/>
      <c r="J6" s="39"/>
    </row>
    <row r="8" spans="1:10" s="1" customFormat="1" ht="17.399999999999999" customHeight="1">
      <c r="A8" s="40" t="s">
        <v>0</v>
      </c>
      <c r="B8" s="40" t="s">
        <v>1</v>
      </c>
      <c r="C8" s="40" t="s">
        <v>2</v>
      </c>
      <c r="D8" s="41" t="s">
        <v>3</v>
      </c>
      <c r="E8" s="41"/>
      <c r="F8" s="41"/>
      <c r="G8" s="41"/>
      <c r="H8" s="41"/>
      <c r="I8" s="41"/>
      <c r="J8" s="41"/>
    </row>
    <row r="9" spans="1:10" ht="19.95" customHeight="1">
      <c r="A9" s="40"/>
      <c r="B9" s="40"/>
      <c r="C9" s="40"/>
      <c r="D9" s="40">
        <v>2014</v>
      </c>
      <c r="E9" s="40">
        <v>2015</v>
      </c>
      <c r="F9" s="41" t="s">
        <v>4</v>
      </c>
      <c r="G9" s="41"/>
      <c r="H9" s="41"/>
      <c r="I9" s="41"/>
      <c r="J9" s="41"/>
    </row>
    <row r="10" spans="1:10">
      <c r="A10" s="40"/>
      <c r="B10" s="40"/>
      <c r="C10" s="40"/>
      <c r="D10" s="40"/>
      <c r="E10" s="40"/>
      <c r="F10" s="13">
        <v>2016</v>
      </c>
      <c r="G10" s="13">
        <v>2017</v>
      </c>
      <c r="H10" s="13">
        <v>2018</v>
      </c>
      <c r="I10" s="13">
        <v>2019</v>
      </c>
      <c r="J10" s="13">
        <v>2020</v>
      </c>
    </row>
    <row r="11" spans="1:10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</row>
    <row r="12" spans="1:10" ht="19.95" customHeight="1">
      <c r="A12" s="38" t="s">
        <v>5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41.4" customHeight="1">
      <c r="A13" s="4">
        <v>1</v>
      </c>
      <c r="B13" s="14" t="s">
        <v>89</v>
      </c>
      <c r="C13" s="15" t="s">
        <v>90</v>
      </c>
      <c r="D13" s="12">
        <v>4.2</v>
      </c>
      <c r="E13" s="12">
        <v>2.7</v>
      </c>
      <c r="F13" s="12">
        <v>3</v>
      </c>
      <c r="G13" s="12">
        <v>3</v>
      </c>
      <c r="H13" s="12">
        <v>3</v>
      </c>
      <c r="I13" s="12">
        <v>3</v>
      </c>
      <c r="J13" s="12">
        <v>3</v>
      </c>
    </row>
    <row r="14" spans="1:10" ht="41.4" customHeight="1">
      <c r="A14" s="4">
        <f>A13+1</f>
        <v>2</v>
      </c>
      <c r="B14" s="5" t="s">
        <v>72</v>
      </c>
      <c r="C14" s="15" t="s">
        <v>90</v>
      </c>
      <c r="D14" s="12">
        <v>68.900000000000006</v>
      </c>
      <c r="E14" s="12">
        <v>25.7</v>
      </c>
      <c r="F14" s="12">
        <v>23.1</v>
      </c>
      <c r="G14" s="12">
        <v>23.4</v>
      </c>
      <c r="H14" s="12">
        <v>23.5</v>
      </c>
      <c r="I14" s="12">
        <v>23.7</v>
      </c>
      <c r="J14" s="12">
        <v>24</v>
      </c>
    </row>
    <row r="15" spans="1:10" ht="48.75" customHeight="1">
      <c r="A15" s="4">
        <f>A14+1</f>
        <v>3</v>
      </c>
      <c r="B15" s="16" t="s">
        <v>73</v>
      </c>
      <c r="C15" s="15" t="s">
        <v>76</v>
      </c>
      <c r="D15" s="12">
        <v>23</v>
      </c>
      <c r="E15" s="12">
        <v>123</v>
      </c>
      <c r="F15" s="12">
        <v>80</v>
      </c>
      <c r="G15" s="12">
        <v>90</v>
      </c>
      <c r="H15" s="12">
        <v>92</v>
      </c>
      <c r="I15" s="12">
        <v>88</v>
      </c>
      <c r="J15" s="12">
        <v>87</v>
      </c>
    </row>
    <row r="16" spans="1:10" ht="48.75" customHeight="1">
      <c r="A16" s="4">
        <v>4</v>
      </c>
      <c r="B16" s="16" t="s">
        <v>91</v>
      </c>
      <c r="C16" s="15" t="s">
        <v>76</v>
      </c>
      <c r="D16" s="12">
        <v>20</v>
      </c>
      <c r="E16" s="12">
        <v>20</v>
      </c>
      <c r="F16" s="12">
        <v>20</v>
      </c>
      <c r="G16" s="12">
        <v>20</v>
      </c>
      <c r="H16" s="12">
        <v>20</v>
      </c>
      <c r="I16" s="12">
        <v>20</v>
      </c>
      <c r="J16" s="12">
        <v>20</v>
      </c>
    </row>
    <row r="17" spans="1:10" ht="52.5" customHeight="1">
      <c r="A17" s="4">
        <v>5</v>
      </c>
      <c r="B17" s="16" t="s">
        <v>92</v>
      </c>
      <c r="C17" s="15" t="s">
        <v>76</v>
      </c>
      <c r="D17" s="12" t="s">
        <v>93</v>
      </c>
      <c r="E17" s="12">
        <v>14</v>
      </c>
      <c r="F17" s="12">
        <v>28</v>
      </c>
      <c r="G17" s="12">
        <v>8</v>
      </c>
      <c r="H17" s="12">
        <v>8</v>
      </c>
      <c r="I17" s="12">
        <v>7</v>
      </c>
      <c r="J17" s="12">
        <v>3</v>
      </c>
    </row>
  </sheetData>
  <mergeCells count="9">
    <mergeCell ref="A12:J12"/>
    <mergeCell ref="A6:J6"/>
    <mergeCell ref="A8:A10"/>
    <mergeCell ref="B8:B10"/>
    <mergeCell ref="C8:C10"/>
    <mergeCell ref="D8:J8"/>
    <mergeCell ref="D9:D10"/>
    <mergeCell ref="E9:E10"/>
    <mergeCell ref="F9:J9"/>
  </mergeCells>
  <pageMargins left="0.31496062992125984" right="0.31496062992125984" top="0.74803149606299213" bottom="0.35433070866141736" header="0.31496062992125984" footer="0.31496062992125984"/>
  <pageSetup paperSize="9" scale="90" orientation="landscape" r:id="rId1"/>
  <rowBreaks count="1" manualBreakCount="1">
    <brk id="1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66"/>
  <sheetViews>
    <sheetView tabSelected="1" view="pageBreakPreview" zoomScale="80" zoomScaleNormal="100" zoomScaleSheetLayoutView="80" workbookViewId="0"/>
  </sheetViews>
  <sheetFormatPr defaultRowHeight="13.2"/>
  <cols>
    <col min="1" max="1" width="6.21875" customWidth="1"/>
    <col min="2" max="2" width="53.21875" customWidth="1"/>
    <col min="3" max="3" width="10" customWidth="1"/>
    <col min="4" max="4" width="13.109375" customWidth="1"/>
    <col min="5" max="9" width="10.6640625" customWidth="1"/>
    <col min="10" max="10" width="11.33203125" customWidth="1"/>
    <col min="11" max="11" width="13.77734375" customWidth="1"/>
    <col min="12" max="12" width="13.5546875" customWidth="1"/>
  </cols>
  <sheetData>
    <row r="1" spans="1:11">
      <c r="K1" s="2" t="s">
        <v>36</v>
      </c>
    </row>
    <row r="2" spans="1:11">
      <c r="K2" s="2" t="s">
        <v>7</v>
      </c>
    </row>
    <row r="3" spans="1:11">
      <c r="K3" s="2" t="s">
        <v>8</v>
      </c>
    </row>
    <row r="4" spans="1:11">
      <c r="K4" s="2" t="s">
        <v>9</v>
      </c>
    </row>
    <row r="6" spans="1:11" ht="13.8" customHeight="1">
      <c r="A6" s="39" t="s">
        <v>11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8" spans="1:11" ht="39" customHeight="1">
      <c r="A8" s="45" t="s">
        <v>0</v>
      </c>
      <c r="B8" s="45" t="s">
        <v>12</v>
      </c>
      <c r="C8" s="45" t="s">
        <v>13</v>
      </c>
      <c r="D8" s="45" t="s">
        <v>14</v>
      </c>
      <c r="E8" s="45" t="s">
        <v>15</v>
      </c>
      <c r="F8" s="45"/>
      <c r="G8" s="45"/>
      <c r="H8" s="45"/>
      <c r="I8" s="45"/>
      <c r="J8" s="45"/>
      <c r="K8" s="45" t="s">
        <v>16</v>
      </c>
    </row>
    <row r="9" spans="1:11" ht="28.8" customHeight="1">
      <c r="A9" s="45"/>
      <c r="B9" s="45"/>
      <c r="C9" s="45"/>
      <c r="D9" s="45"/>
      <c r="E9" s="19">
        <v>2016</v>
      </c>
      <c r="F9" s="19">
        <v>2017</v>
      </c>
      <c r="G9" s="19">
        <v>2018</v>
      </c>
      <c r="H9" s="19">
        <v>2019</v>
      </c>
      <c r="I9" s="19">
        <v>2020</v>
      </c>
      <c r="J9" s="19" t="s">
        <v>17</v>
      </c>
      <c r="K9" s="45"/>
    </row>
    <row r="10" spans="1:11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</row>
    <row r="11" spans="1:11">
      <c r="A11" s="45" t="s">
        <v>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34.200000000000003" customHeight="1">
      <c r="A12" s="42">
        <v>1</v>
      </c>
      <c r="B12" s="20" t="s">
        <v>18</v>
      </c>
      <c r="C12" s="42" t="s">
        <v>39</v>
      </c>
      <c r="D12" s="44" t="s">
        <v>49</v>
      </c>
      <c r="E12" s="21">
        <f>+E13</f>
        <v>2980</v>
      </c>
      <c r="F12" s="21">
        <f t="shared" ref="F12:I12" si="0">+F13</f>
        <v>3645</v>
      </c>
      <c r="G12" s="21">
        <f t="shared" si="0"/>
        <v>3620</v>
      </c>
      <c r="H12" s="21">
        <f t="shared" si="0"/>
        <v>3615</v>
      </c>
      <c r="I12" s="21">
        <f t="shared" si="0"/>
        <v>3600</v>
      </c>
      <c r="J12" s="22">
        <f t="shared" ref="J12:J13" si="1">E12+F12+G12+H12+I12</f>
        <v>17460</v>
      </c>
      <c r="K12" s="23" t="s">
        <v>22</v>
      </c>
    </row>
    <row r="13" spans="1:11" ht="55.2" customHeight="1">
      <c r="A13" s="43"/>
      <c r="B13" s="24" t="s">
        <v>77</v>
      </c>
      <c r="C13" s="43"/>
      <c r="D13" s="44"/>
      <c r="E13" s="25">
        <f>E15+E22+E45+E60</f>
        <v>2980</v>
      </c>
      <c r="F13" s="25">
        <f>F15+F22+F45+F60</f>
        <v>3645</v>
      </c>
      <c r="G13" s="25">
        <f>G15+G22+G45+G60</f>
        <v>3620</v>
      </c>
      <c r="H13" s="25">
        <f>H15+H22+H45+H60</f>
        <v>3615</v>
      </c>
      <c r="I13" s="25">
        <f>I15+I22+I45+I60</f>
        <v>3600</v>
      </c>
      <c r="J13" s="26">
        <f t="shared" si="1"/>
        <v>17460</v>
      </c>
      <c r="K13" s="27" t="s">
        <v>19</v>
      </c>
    </row>
    <row r="14" spans="1:11" ht="30.6" customHeight="1">
      <c r="A14" s="42">
        <f>A12+1</f>
        <v>2</v>
      </c>
      <c r="B14" s="28" t="s">
        <v>20</v>
      </c>
      <c r="C14" s="42" t="s">
        <v>39</v>
      </c>
      <c r="D14" s="44" t="s">
        <v>49</v>
      </c>
      <c r="E14" s="21">
        <f>+E15</f>
        <v>70</v>
      </c>
      <c r="F14" s="21">
        <f t="shared" ref="F14:I14" si="2">+F15</f>
        <v>70</v>
      </c>
      <c r="G14" s="21">
        <f t="shared" si="2"/>
        <v>70</v>
      </c>
      <c r="H14" s="21">
        <f t="shared" si="2"/>
        <v>70</v>
      </c>
      <c r="I14" s="21">
        <f t="shared" si="2"/>
        <v>70</v>
      </c>
      <c r="J14" s="22">
        <f t="shared" ref="J14" si="3">E14+F14+G14+H14+I14</f>
        <v>350</v>
      </c>
      <c r="K14" s="23" t="s">
        <v>22</v>
      </c>
    </row>
    <row r="15" spans="1:11" ht="41.4" customHeight="1">
      <c r="A15" s="43"/>
      <c r="B15" s="29" t="s">
        <v>78</v>
      </c>
      <c r="C15" s="43"/>
      <c r="D15" s="44"/>
      <c r="E15" s="25">
        <f>E17+E19</f>
        <v>70</v>
      </c>
      <c r="F15" s="25">
        <f t="shared" ref="F15:J15" si="4">F17+F19</f>
        <v>70</v>
      </c>
      <c r="G15" s="25">
        <f t="shared" si="4"/>
        <v>70</v>
      </c>
      <c r="H15" s="25">
        <f t="shared" si="4"/>
        <v>70</v>
      </c>
      <c r="I15" s="25">
        <f t="shared" si="4"/>
        <v>70</v>
      </c>
      <c r="J15" s="25">
        <f t="shared" si="4"/>
        <v>350</v>
      </c>
      <c r="K15" s="27" t="s">
        <v>19</v>
      </c>
    </row>
    <row r="16" spans="1:11" ht="29.4" customHeight="1">
      <c r="A16" s="42">
        <f t="shared" ref="A16" si="5">A14+1</f>
        <v>3</v>
      </c>
      <c r="B16" s="30" t="s">
        <v>21</v>
      </c>
      <c r="C16" s="42" t="s">
        <v>39</v>
      </c>
      <c r="D16" s="44" t="s">
        <v>49</v>
      </c>
      <c r="E16" s="21">
        <f>+E17</f>
        <v>70</v>
      </c>
      <c r="F16" s="21">
        <f t="shared" ref="F16:I16" si="6">+F17</f>
        <v>70</v>
      </c>
      <c r="G16" s="21">
        <f t="shared" si="6"/>
        <v>70</v>
      </c>
      <c r="H16" s="21">
        <f t="shared" si="6"/>
        <v>70</v>
      </c>
      <c r="I16" s="21">
        <f t="shared" si="6"/>
        <v>70</v>
      </c>
      <c r="J16" s="22">
        <f t="shared" ref="J16:J17" si="7">E16+F16+G16+H16+I16</f>
        <v>350</v>
      </c>
      <c r="K16" s="23" t="s">
        <v>22</v>
      </c>
    </row>
    <row r="17" spans="1:12" ht="70.2" customHeight="1">
      <c r="A17" s="43"/>
      <c r="B17" s="29" t="s">
        <v>63</v>
      </c>
      <c r="C17" s="43"/>
      <c r="D17" s="44"/>
      <c r="E17" s="25">
        <v>70</v>
      </c>
      <c r="F17" s="25">
        <v>70</v>
      </c>
      <c r="G17" s="25">
        <v>70</v>
      </c>
      <c r="H17" s="25">
        <v>70</v>
      </c>
      <c r="I17" s="25">
        <v>70</v>
      </c>
      <c r="J17" s="26">
        <f t="shared" si="7"/>
        <v>350</v>
      </c>
      <c r="K17" s="27" t="s">
        <v>19</v>
      </c>
    </row>
    <row r="18" spans="1:12" ht="30" customHeight="1">
      <c r="A18" s="36">
        <f t="shared" ref="A18" si="8">A16+1</f>
        <v>4</v>
      </c>
      <c r="B18" s="30" t="s">
        <v>40</v>
      </c>
      <c r="C18" s="36" t="s">
        <v>39</v>
      </c>
      <c r="D18" s="42" t="s">
        <v>49</v>
      </c>
      <c r="E18" s="21">
        <f>+E19</f>
        <v>0</v>
      </c>
      <c r="F18" s="21">
        <f t="shared" ref="F18:J18" si="9">+F19</f>
        <v>0</v>
      </c>
      <c r="G18" s="21">
        <f t="shared" si="9"/>
        <v>0</v>
      </c>
      <c r="H18" s="21">
        <f t="shared" si="9"/>
        <v>0</v>
      </c>
      <c r="I18" s="21">
        <f t="shared" si="9"/>
        <v>0</v>
      </c>
      <c r="J18" s="21">
        <f t="shared" si="9"/>
        <v>0</v>
      </c>
      <c r="K18" s="23" t="s">
        <v>22</v>
      </c>
    </row>
    <row r="19" spans="1:12" ht="30.6" customHeight="1">
      <c r="A19" s="37"/>
      <c r="B19" s="29" t="s">
        <v>64</v>
      </c>
      <c r="C19" s="37"/>
      <c r="D19" s="43"/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31">
        <f t="shared" ref="J19" si="10">E19+F19+G19+H19+I19</f>
        <v>0</v>
      </c>
      <c r="K19" s="27" t="s">
        <v>19</v>
      </c>
    </row>
    <row r="20" spans="1:12">
      <c r="A20" s="19">
        <v>1</v>
      </c>
      <c r="B20" s="19">
        <v>2</v>
      </c>
      <c r="C20" s="19">
        <v>3</v>
      </c>
      <c r="D20" s="19">
        <v>4</v>
      </c>
      <c r="E20" s="19">
        <v>5</v>
      </c>
      <c r="F20" s="19">
        <v>6</v>
      </c>
      <c r="G20" s="19">
        <v>7</v>
      </c>
      <c r="H20" s="19">
        <v>8</v>
      </c>
      <c r="I20" s="19">
        <v>9</v>
      </c>
      <c r="J20" s="32">
        <v>10</v>
      </c>
      <c r="K20" s="19">
        <v>11</v>
      </c>
    </row>
    <row r="21" spans="1:12" ht="30" customHeight="1">
      <c r="A21" s="42">
        <f>A18+1</f>
        <v>5</v>
      </c>
      <c r="B21" s="28" t="s">
        <v>41</v>
      </c>
      <c r="C21" s="42" t="s">
        <v>39</v>
      </c>
      <c r="D21" s="44" t="s">
        <v>49</v>
      </c>
      <c r="E21" s="21">
        <f>+E22</f>
        <v>1320</v>
      </c>
      <c r="F21" s="21">
        <f t="shared" ref="F21:I21" si="11">+F22</f>
        <v>2081</v>
      </c>
      <c r="G21" s="21">
        <f t="shared" si="11"/>
        <v>2070</v>
      </c>
      <c r="H21" s="21">
        <f t="shared" si="11"/>
        <v>2055</v>
      </c>
      <c r="I21" s="21">
        <f t="shared" si="11"/>
        <v>2028</v>
      </c>
      <c r="J21" s="22">
        <f>E21+F21+G21+H21+I21</f>
        <v>9554</v>
      </c>
      <c r="K21" s="23" t="s">
        <v>22</v>
      </c>
    </row>
    <row r="22" spans="1:12" ht="75" customHeight="1">
      <c r="A22" s="43"/>
      <c r="B22" s="29" t="s">
        <v>79</v>
      </c>
      <c r="C22" s="43"/>
      <c r="D22" s="44"/>
      <c r="E22" s="25">
        <f>E24+E26+E28+E30+E32+E35+E37+E39+E41+E43</f>
        <v>1320</v>
      </c>
      <c r="F22" s="25">
        <f>F24+F26+F28+F30+F32+F35+F37+F39+F41</f>
        <v>2081</v>
      </c>
      <c r="G22" s="25">
        <f>G24+G26+G28+G30+G32+G35+G37+G39+G41</f>
        <v>2070</v>
      </c>
      <c r="H22" s="25">
        <f>H24+H26+H28+H30+H32+H35+H37+H39+H41</f>
        <v>2055</v>
      </c>
      <c r="I22" s="25">
        <f>I24+I26+I28+I30+I32+I35+I37+I39+I41</f>
        <v>2028</v>
      </c>
      <c r="J22" s="26">
        <f>E22+F22+G22+H22+I22</f>
        <v>9554</v>
      </c>
      <c r="K22" s="27" t="s">
        <v>19</v>
      </c>
      <c r="L22" s="17"/>
    </row>
    <row r="23" spans="1:12" ht="30" customHeight="1">
      <c r="A23" s="42">
        <f>A21+1</f>
        <v>6</v>
      </c>
      <c r="B23" s="30" t="s">
        <v>42</v>
      </c>
      <c r="C23" s="42" t="s">
        <v>39</v>
      </c>
      <c r="D23" s="44" t="s">
        <v>49</v>
      </c>
      <c r="E23" s="21">
        <f>+E24</f>
        <v>150</v>
      </c>
      <c r="F23" s="21">
        <f t="shared" ref="F23:I23" si="12">+F24</f>
        <v>200</v>
      </c>
      <c r="G23" s="21">
        <f t="shared" si="12"/>
        <v>205</v>
      </c>
      <c r="H23" s="21">
        <f t="shared" si="12"/>
        <v>210</v>
      </c>
      <c r="I23" s="21">
        <f t="shared" si="12"/>
        <v>215</v>
      </c>
      <c r="J23" s="22">
        <f t="shared" ref="J23:J41" si="13">E23+F23+G23+H23+I23</f>
        <v>980</v>
      </c>
      <c r="K23" s="23" t="s">
        <v>22</v>
      </c>
    </row>
    <row r="24" spans="1:12" ht="88.8" customHeight="1">
      <c r="A24" s="43"/>
      <c r="B24" s="29" t="s">
        <v>75</v>
      </c>
      <c r="C24" s="43"/>
      <c r="D24" s="44"/>
      <c r="E24" s="25">
        <v>150</v>
      </c>
      <c r="F24" s="25">
        <v>200</v>
      </c>
      <c r="G24" s="25">
        <v>205</v>
      </c>
      <c r="H24" s="25">
        <v>210</v>
      </c>
      <c r="I24" s="25">
        <v>215</v>
      </c>
      <c r="J24" s="26">
        <f>E24+F24+G24+H24+I24</f>
        <v>980</v>
      </c>
      <c r="K24" s="27" t="s">
        <v>19</v>
      </c>
    </row>
    <row r="25" spans="1:12" ht="26.4" customHeight="1">
      <c r="A25" s="42">
        <f>A23+1</f>
        <v>7</v>
      </c>
      <c r="B25" s="30" t="s">
        <v>43</v>
      </c>
      <c r="C25" s="42" t="s">
        <v>39</v>
      </c>
      <c r="D25" s="44" t="s">
        <v>49</v>
      </c>
      <c r="E25" s="21">
        <f>+E26</f>
        <v>250</v>
      </c>
      <c r="F25" s="21">
        <f t="shared" ref="F25:I25" si="14">+F26</f>
        <v>450</v>
      </c>
      <c r="G25" s="21">
        <f t="shared" si="14"/>
        <v>460</v>
      </c>
      <c r="H25" s="21">
        <f t="shared" si="14"/>
        <v>443</v>
      </c>
      <c r="I25" s="21">
        <f t="shared" si="14"/>
        <v>437</v>
      </c>
      <c r="J25" s="22">
        <f t="shared" si="13"/>
        <v>2040</v>
      </c>
      <c r="K25" s="23" t="s">
        <v>22</v>
      </c>
    </row>
    <row r="26" spans="1:12" ht="69.599999999999994" customHeight="1">
      <c r="A26" s="43"/>
      <c r="B26" s="29" t="s">
        <v>96</v>
      </c>
      <c r="C26" s="43"/>
      <c r="D26" s="44"/>
      <c r="E26" s="25">
        <v>250</v>
      </c>
      <c r="F26" s="25">
        <v>450</v>
      </c>
      <c r="G26" s="25">
        <v>460</v>
      </c>
      <c r="H26" s="25">
        <v>443</v>
      </c>
      <c r="I26" s="25">
        <v>437</v>
      </c>
      <c r="J26" s="26">
        <f t="shared" si="13"/>
        <v>2040</v>
      </c>
      <c r="K26" s="27" t="s">
        <v>19</v>
      </c>
    </row>
    <row r="27" spans="1:12" ht="30.6" customHeight="1">
      <c r="A27" s="42">
        <f t="shared" ref="A27" si="15">A25+1</f>
        <v>8</v>
      </c>
      <c r="B27" s="30" t="s">
        <v>44</v>
      </c>
      <c r="C27" s="42" t="s">
        <v>39</v>
      </c>
      <c r="D27" s="44" t="s">
        <v>49</v>
      </c>
      <c r="E27" s="21">
        <f>+E28</f>
        <v>430</v>
      </c>
      <c r="F27" s="21">
        <f t="shared" ref="F27:I27" si="16">+F28</f>
        <v>1091</v>
      </c>
      <c r="G27" s="21">
        <f t="shared" si="16"/>
        <v>1050</v>
      </c>
      <c r="H27" s="21">
        <f t="shared" si="16"/>
        <v>1042</v>
      </c>
      <c r="I27" s="21">
        <f t="shared" si="16"/>
        <v>1016</v>
      </c>
      <c r="J27" s="22">
        <f t="shared" ref="J27:J28" si="17">E27+F27+G27+H27+I27</f>
        <v>4629</v>
      </c>
      <c r="K27" s="23" t="s">
        <v>22</v>
      </c>
    </row>
    <row r="28" spans="1:12" ht="71.400000000000006" customHeight="1">
      <c r="A28" s="43"/>
      <c r="B28" s="33" t="s">
        <v>97</v>
      </c>
      <c r="C28" s="43"/>
      <c r="D28" s="44"/>
      <c r="E28" s="25">
        <v>430</v>
      </c>
      <c r="F28" s="25">
        <v>1091</v>
      </c>
      <c r="G28" s="25">
        <v>1050</v>
      </c>
      <c r="H28" s="25">
        <v>1042</v>
      </c>
      <c r="I28" s="25">
        <v>1016</v>
      </c>
      <c r="J28" s="26">
        <f t="shared" si="17"/>
        <v>4629</v>
      </c>
      <c r="K28" s="27" t="s">
        <v>19</v>
      </c>
    </row>
    <row r="29" spans="1:12" ht="30" customHeight="1">
      <c r="A29" s="42">
        <f t="shared" ref="A29" si="18">A27+1</f>
        <v>9</v>
      </c>
      <c r="B29" s="30" t="s">
        <v>45</v>
      </c>
      <c r="C29" s="42" t="s">
        <v>39</v>
      </c>
      <c r="D29" s="44" t="s">
        <v>49</v>
      </c>
      <c r="E29" s="21">
        <f>+E30</f>
        <v>90</v>
      </c>
      <c r="F29" s="21">
        <f t="shared" ref="F29:I29" si="19">+F30</f>
        <v>90</v>
      </c>
      <c r="G29" s="21">
        <f t="shared" si="19"/>
        <v>95</v>
      </c>
      <c r="H29" s="21">
        <f t="shared" si="19"/>
        <v>95</v>
      </c>
      <c r="I29" s="21">
        <f t="shared" si="19"/>
        <v>95</v>
      </c>
      <c r="J29" s="22">
        <f t="shared" ref="J29:J30" si="20">E29+F29+G29+H29+I29</f>
        <v>465</v>
      </c>
      <c r="K29" s="23" t="s">
        <v>22</v>
      </c>
    </row>
    <row r="30" spans="1:12" ht="31.2" customHeight="1">
      <c r="A30" s="43"/>
      <c r="B30" s="29" t="s">
        <v>46</v>
      </c>
      <c r="C30" s="43"/>
      <c r="D30" s="44"/>
      <c r="E30" s="25">
        <v>90</v>
      </c>
      <c r="F30" s="25">
        <v>90</v>
      </c>
      <c r="G30" s="25">
        <v>95</v>
      </c>
      <c r="H30" s="25">
        <v>95</v>
      </c>
      <c r="I30" s="25">
        <v>95</v>
      </c>
      <c r="J30" s="26">
        <f t="shared" si="20"/>
        <v>465</v>
      </c>
      <c r="K30" s="27" t="s">
        <v>19</v>
      </c>
    </row>
    <row r="31" spans="1:12" ht="30" customHeight="1">
      <c r="A31" s="42">
        <f t="shared" ref="A31" si="21">A29+1</f>
        <v>10</v>
      </c>
      <c r="B31" s="30" t="s">
        <v>47</v>
      </c>
      <c r="C31" s="42" t="s">
        <v>39</v>
      </c>
      <c r="D31" s="44" t="s">
        <v>49</v>
      </c>
      <c r="E31" s="21">
        <f>+E32</f>
        <v>150</v>
      </c>
      <c r="F31" s="21">
        <f t="shared" ref="F31:I31" si="22">+F32</f>
        <v>50</v>
      </c>
      <c r="G31" s="21">
        <f t="shared" si="22"/>
        <v>50</v>
      </c>
      <c r="H31" s="21">
        <f t="shared" si="22"/>
        <v>50</v>
      </c>
      <c r="I31" s="21">
        <f t="shared" si="22"/>
        <v>50</v>
      </c>
      <c r="J31" s="22">
        <f t="shared" ref="J31:J32" si="23">E31+F31+G31+H31+I31</f>
        <v>350</v>
      </c>
      <c r="K31" s="23" t="s">
        <v>22</v>
      </c>
    </row>
    <row r="32" spans="1:12" ht="70.8" customHeight="1">
      <c r="A32" s="43"/>
      <c r="B32" s="29" t="s">
        <v>65</v>
      </c>
      <c r="C32" s="43"/>
      <c r="D32" s="44"/>
      <c r="E32" s="25">
        <v>150</v>
      </c>
      <c r="F32" s="25">
        <v>50</v>
      </c>
      <c r="G32" s="25">
        <v>50</v>
      </c>
      <c r="H32" s="25">
        <v>50</v>
      </c>
      <c r="I32" s="25">
        <v>50</v>
      </c>
      <c r="J32" s="26">
        <f t="shared" si="23"/>
        <v>350</v>
      </c>
      <c r="K32" s="27" t="s">
        <v>19</v>
      </c>
    </row>
    <row r="33" spans="1:11">
      <c r="A33" s="19">
        <v>1</v>
      </c>
      <c r="B33" s="19">
        <v>2</v>
      </c>
      <c r="C33" s="19">
        <v>3</v>
      </c>
      <c r="D33" s="19">
        <v>4</v>
      </c>
      <c r="E33" s="19">
        <v>5</v>
      </c>
      <c r="F33" s="19">
        <v>6</v>
      </c>
      <c r="G33" s="19">
        <v>7</v>
      </c>
      <c r="H33" s="19">
        <v>8</v>
      </c>
      <c r="I33" s="19">
        <v>9</v>
      </c>
      <c r="J33" s="32">
        <v>10</v>
      </c>
      <c r="K33" s="19">
        <v>11</v>
      </c>
    </row>
    <row r="34" spans="1:11" ht="30" customHeight="1">
      <c r="A34" s="42">
        <f>A31+1</f>
        <v>11</v>
      </c>
      <c r="B34" s="30" t="s">
        <v>68</v>
      </c>
      <c r="C34" s="42" t="s">
        <v>39</v>
      </c>
      <c r="D34" s="44" t="s">
        <v>49</v>
      </c>
      <c r="E34" s="21">
        <f>+E35</f>
        <v>140</v>
      </c>
      <c r="F34" s="21">
        <f t="shared" ref="F34:I34" si="24">+F35</f>
        <v>140</v>
      </c>
      <c r="G34" s="21">
        <f t="shared" si="24"/>
        <v>140</v>
      </c>
      <c r="H34" s="21">
        <f t="shared" si="24"/>
        <v>140</v>
      </c>
      <c r="I34" s="21">
        <f t="shared" si="24"/>
        <v>140</v>
      </c>
      <c r="J34" s="22">
        <f t="shared" ref="J34:J37" si="25">E34+F34+G34+H34+I34</f>
        <v>700</v>
      </c>
      <c r="K34" s="23" t="s">
        <v>22</v>
      </c>
    </row>
    <row r="35" spans="1:11" ht="63" customHeight="1">
      <c r="A35" s="43"/>
      <c r="B35" s="34" t="s">
        <v>66</v>
      </c>
      <c r="C35" s="43"/>
      <c r="D35" s="44"/>
      <c r="E35" s="25">
        <v>140</v>
      </c>
      <c r="F35" s="25">
        <v>140</v>
      </c>
      <c r="G35" s="25">
        <v>140</v>
      </c>
      <c r="H35" s="25">
        <v>140</v>
      </c>
      <c r="I35" s="25">
        <v>140</v>
      </c>
      <c r="J35" s="26">
        <f t="shared" si="25"/>
        <v>700</v>
      </c>
      <c r="K35" s="27" t="s">
        <v>19</v>
      </c>
    </row>
    <row r="36" spans="1:11" ht="30" customHeight="1">
      <c r="A36" s="42">
        <f>A34+1</f>
        <v>12</v>
      </c>
      <c r="B36" s="30" t="s">
        <v>70</v>
      </c>
      <c r="C36" s="42" t="s">
        <v>39</v>
      </c>
      <c r="D36" s="44" t="s">
        <v>49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6">
        <f t="shared" si="25"/>
        <v>0</v>
      </c>
      <c r="K36" s="23" t="s">
        <v>22</v>
      </c>
    </row>
    <row r="37" spans="1:11" ht="45.6" customHeight="1">
      <c r="A37" s="43"/>
      <c r="B37" s="29" t="s">
        <v>67</v>
      </c>
      <c r="C37" s="43"/>
      <c r="D37" s="44"/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6">
        <f t="shared" si="25"/>
        <v>0</v>
      </c>
      <c r="K37" s="27" t="s">
        <v>19</v>
      </c>
    </row>
    <row r="38" spans="1:11" ht="30" customHeight="1">
      <c r="A38" s="42">
        <f t="shared" ref="A38:A44" si="26">A36+1</f>
        <v>13</v>
      </c>
      <c r="B38" s="30" t="s">
        <v>71</v>
      </c>
      <c r="C38" s="42" t="s">
        <v>39</v>
      </c>
      <c r="D38" s="44" t="s">
        <v>49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6">
        <f t="shared" si="13"/>
        <v>0</v>
      </c>
      <c r="K38" s="23" t="s">
        <v>22</v>
      </c>
    </row>
    <row r="39" spans="1:11" ht="31.8" customHeight="1">
      <c r="A39" s="43"/>
      <c r="B39" s="29" t="s">
        <v>69</v>
      </c>
      <c r="C39" s="43"/>
      <c r="D39" s="44"/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f t="shared" si="13"/>
        <v>0</v>
      </c>
      <c r="K39" s="27" t="s">
        <v>19</v>
      </c>
    </row>
    <row r="40" spans="1:11" ht="30" customHeight="1">
      <c r="A40" s="42">
        <f t="shared" si="26"/>
        <v>14</v>
      </c>
      <c r="B40" s="30" t="s">
        <v>74</v>
      </c>
      <c r="C40" s="42" t="s">
        <v>39</v>
      </c>
      <c r="D40" s="44" t="s">
        <v>49</v>
      </c>
      <c r="E40" s="21">
        <f>+E41</f>
        <v>40</v>
      </c>
      <c r="F40" s="21">
        <f t="shared" ref="F40:I42" si="27">+F41</f>
        <v>60</v>
      </c>
      <c r="G40" s="21">
        <f t="shared" si="27"/>
        <v>70</v>
      </c>
      <c r="H40" s="21">
        <f t="shared" si="27"/>
        <v>75</v>
      </c>
      <c r="I40" s="21">
        <f t="shared" si="27"/>
        <v>75</v>
      </c>
      <c r="J40" s="22">
        <f t="shared" si="13"/>
        <v>320</v>
      </c>
      <c r="K40" s="23" t="s">
        <v>22</v>
      </c>
    </row>
    <row r="41" spans="1:11" ht="54.6" customHeight="1">
      <c r="A41" s="43"/>
      <c r="B41" s="29" t="s">
        <v>48</v>
      </c>
      <c r="C41" s="43"/>
      <c r="D41" s="44"/>
      <c r="E41" s="25">
        <v>40</v>
      </c>
      <c r="F41" s="25">
        <v>60</v>
      </c>
      <c r="G41" s="25">
        <v>70</v>
      </c>
      <c r="H41" s="25">
        <v>75</v>
      </c>
      <c r="I41" s="25">
        <v>75</v>
      </c>
      <c r="J41" s="26">
        <f t="shared" si="13"/>
        <v>320</v>
      </c>
      <c r="K41" s="27" t="s">
        <v>19</v>
      </c>
    </row>
    <row r="42" spans="1:11" ht="30" customHeight="1">
      <c r="A42" s="42">
        <f t="shared" si="26"/>
        <v>15</v>
      </c>
      <c r="B42" s="30" t="s">
        <v>94</v>
      </c>
      <c r="C42" s="42" t="s">
        <v>39</v>
      </c>
      <c r="D42" s="44" t="s">
        <v>49</v>
      </c>
      <c r="E42" s="21">
        <f>+E43</f>
        <v>70</v>
      </c>
      <c r="F42" s="21">
        <f t="shared" si="27"/>
        <v>0</v>
      </c>
      <c r="G42" s="21">
        <f t="shared" si="27"/>
        <v>0</v>
      </c>
      <c r="H42" s="21">
        <f t="shared" si="27"/>
        <v>0</v>
      </c>
      <c r="I42" s="21">
        <f t="shared" si="27"/>
        <v>0</v>
      </c>
      <c r="J42" s="22">
        <f t="shared" ref="J42:J43" si="28">E42+F42+G42+H42+I42</f>
        <v>70</v>
      </c>
      <c r="K42" s="23" t="s">
        <v>22</v>
      </c>
    </row>
    <row r="43" spans="1:11" ht="34.799999999999997" customHeight="1">
      <c r="A43" s="43"/>
      <c r="B43" s="29" t="s">
        <v>95</v>
      </c>
      <c r="C43" s="43"/>
      <c r="D43" s="44"/>
      <c r="E43" s="25">
        <v>70</v>
      </c>
      <c r="F43" s="25">
        <v>0</v>
      </c>
      <c r="G43" s="25">
        <v>0</v>
      </c>
      <c r="H43" s="25">
        <v>0</v>
      </c>
      <c r="I43" s="25">
        <v>0</v>
      </c>
      <c r="J43" s="26">
        <f t="shared" si="28"/>
        <v>70</v>
      </c>
      <c r="K43" s="27" t="s">
        <v>19</v>
      </c>
    </row>
    <row r="44" spans="1:11" ht="30" customHeight="1">
      <c r="A44" s="42">
        <f t="shared" si="26"/>
        <v>16</v>
      </c>
      <c r="B44" s="28" t="s">
        <v>50</v>
      </c>
      <c r="C44" s="42" t="s">
        <v>39</v>
      </c>
      <c r="D44" s="44" t="s">
        <v>49</v>
      </c>
      <c r="E44" s="21">
        <f>+E45</f>
        <v>1512</v>
      </c>
      <c r="F44" s="21">
        <f t="shared" ref="F44:I44" si="29">+F45</f>
        <v>1452</v>
      </c>
      <c r="G44" s="21">
        <f t="shared" si="29"/>
        <v>1465</v>
      </c>
      <c r="H44" s="21">
        <f t="shared" si="29"/>
        <v>1475</v>
      </c>
      <c r="I44" s="21">
        <f t="shared" si="29"/>
        <v>1487</v>
      </c>
      <c r="J44" s="22">
        <f t="shared" ref="J44:J47" si="30">E44+F44+G44+H44+I44</f>
        <v>7391</v>
      </c>
      <c r="K44" s="23" t="s">
        <v>22</v>
      </c>
    </row>
    <row r="45" spans="1:11" ht="22.2" customHeight="1">
      <c r="A45" s="43"/>
      <c r="B45" s="29" t="s">
        <v>80</v>
      </c>
      <c r="C45" s="43"/>
      <c r="D45" s="44"/>
      <c r="E45" s="25">
        <f>E47+E49+E52+E54+E56+E58</f>
        <v>1512</v>
      </c>
      <c r="F45" s="25">
        <f>F47+F49+F52+F54+F56+F58</f>
        <v>1452</v>
      </c>
      <c r="G45" s="25">
        <f>G47+G49+G52+G54+G56+G58</f>
        <v>1465</v>
      </c>
      <c r="H45" s="25">
        <f>H47+H49+H52+H54+H56+H58</f>
        <v>1475</v>
      </c>
      <c r="I45" s="25">
        <f>I47+I49+I52+I54+I56+I58</f>
        <v>1487</v>
      </c>
      <c r="J45" s="26">
        <f t="shared" si="30"/>
        <v>7391</v>
      </c>
      <c r="K45" s="27" t="s">
        <v>19</v>
      </c>
    </row>
    <row r="46" spans="1:11" ht="30" customHeight="1">
      <c r="A46" s="42">
        <f>A44+1</f>
        <v>17</v>
      </c>
      <c r="B46" s="30" t="s">
        <v>51</v>
      </c>
      <c r="C46" s="42" t="s">
        <v>39</v>
      </c>
      <c r="D46" s="44" t="s">
        <v>49</v>
      </c>
      <c r="E46" s="21">
        <f>+E47</f>
        <v>290</v>
      </c>
      <c r="F46" s="21">
        <f t="shared" ref="F46:I46" si="31">+F47</f>
        <v>250</v>
      </c>
      <c r="G46" s="21">
        <f t="shared" si="31"/>
        <v>255</v>
      </c>
      <c r="H46" s="21">
        <f t="shared" si="31"/>
        <v>260</v>
      </c>
      <c r="I46" s="21">
        <f t="shared" si="31"/>
        <v>265</v>
      </c>
      <c r="J46" s="22">
        <f t="shared" si="30"/>
        <v>1320</v>
      </c>
      <c r="K46" s="23" t="s">
        <v>22</v>
      </c>
    </row>
    <row r="47" spans="1:11" ht="58.2" customHeight="1">
      <c r="A47" s="43"/>
      <c r="B47" s="29" t="s">
        <v>56</v>
      </c>
      <c r="C47" s="43"/>
      <c r="D47" s="44"/>
      <c r="E47" s="25">
        <v>290</v>
      </c>
      <c r="F47" s="25">
        <v>250</v>
      </c>
      <c r="G47" s="25">
        <v>255</v>
      </c>
      <c r="H47" s="25">
        <v>260</v>
      </c>
      <c r="I47" s="25">
        <v>265</v>
      </c>
      <c r="J47" s="26">
        <f t="shared" si="30"/>
        <v>1320</v>
      </c>
      <c r="K47" s="27" t="s">
        <v>19</v>
      </c>
    </row>
    <row r="48" spans="1:11" ht="30" customHeight="1">
      <c r="A48" s="42">
        <f>A46+1</f>
        <v>18</v>
      </c>
      <c r="B48" s="30" t="s">
        <v>52</v>
      </c>
      <c r="C48" s="42" t="s">
        <v>39</v>
      </c>
      <c r="D48" s="44" t="s">
        <v>49</v>
      </c>
      <c r="E48" s="21">
        <f>+E49</f>
        <v>368</v>
      </c>
      <c r="F48" s="21">
        <f t="shared" ref="F48:I48" si="32">+F49</f>
        <v>368</v>
      </c>
      <c r="G48" s="21">
        <f t="shared" si="32"/>
        <v>368</v>
      </c>
      <c r="H48" s="21">
        <f t="shared" si="32"/>
        <v>368</v>
      </c>
      <c r="I48" s="21">
        <f t="shared" si="32"/>
        <v>368</v>
      </c>
      <c r="J48" s="22">
        <f t="shared" ref="J48:J56" si="33">E48+F48+G48+H48+I48</f>
        <v>1840</v>
      </c>
      <c r="K48" s="23" t="s">
        <v>22</v>
      </c>
    </row>
    <row r="49" spans="1:11" ht="45" customHeight="1">
      <c r="A49" s="43"/>
      <c r="B49" s="34" t="s">
        <v>57</v>
      </c>
      <c r="C49" s="43"/>
      <c r="D49" s="44"/>
      <c r="E49" s="25">
        <v>368</v>
      </c>
      <c r="F49" s="25">
        <v>368</v>
      </c>
      <c r="G49" s="25">
        <v>368</v>
      </c>
      <c r="H49" s="25">
        <v>368</v>
      </c>
      <c r="I49" s="25">
        <v>368</v>
      </c>
      <c r="J49" s="26">
        <f t="shared" si="33"/>
        <v>1840</v>
      </c>
      <c r="K49" s="27" t="s">
        <v>19</v>
      </c>
    </row>
    <row r="50" spans="1:11">
      <c r="A50" s="35">
        <v>1</v>
      </c>
      <c r="B50" s="35">
        <v>2</v>
      </c>
      <c r="C50" s="35">
        <v>3</v>
      </c>
      <c r="D50" s="35">
        <v>4</v>
      </c>
      <c r="E50" s="35">
        <v>5</v>
      </c>
      <c r="F50" s="35">
        <v>6</v>
      </c>
      <c r="G50" s="35">
        <v>7</v>
      </c>
      <c r="H50" s="35">
        <v>8</v>
      </c>
      <c r="I50" s="35">
        <v>9</v>
      </c>
      <c r="J50" s="32">
        <v>10</v>
      </c>
      <c r="K50" s="35">
        <v>11</v>
      </c>
    </row>
    <row r="51" spans="1:11" ht="30" customHeight="1">
      <c r="A51" s="42">
        <f>A48+1</f>
        <v>19</v>
      </c>
      <c r="B51" s="30" t="s">
        <v>53</v>
      </c>
      <c r="C51" s="42" t="s">
        <v>39</v>
      </c>
      <c r="D51" s="44" t="s">
        <v>49</v>
      </c>
      <c r="E51" s="21">
        <f>+E52</f>
        <v>12</v>
      </c>
      <c r="F51" s="21">
        <f t="shared" ref="F51:I51" si="34">+F52</f>
        <v>29</v>
      </c>
      <c r="G51" s="21">
        <f t="shared" si="34"/>
        <v>27</v>
      </c>
      <c r="H51" s="21">
        <f t="shared" si="34"/>
        <v>27</v>
      </c>
      <c r="I51" s="21">
        <f t="shared" si="34"/>
        <v>29</v>
      </c>
      <c r="J51" s="22">
        <f t="shared" si="33"/>
        <v>124</v>
      </c>
      <c r="K51" s="23" t="s">
        <v>22</v>
      </c>
    </row>
    <row r="52" spans="1:11" ht="45" customHeight="1">
      <c r="A52" s="43"/>
      <c r="B52" s="29" t="s">
        <v>58</v>
      </c>
      <c r="C52" s="43"/>
      <c r="D52" s="44"/>
      <c r="E52" s="25">
        <v>12</v>
      </c>
      <c r="F52" s="25">
        <v>29</v>
      </c>
      <c r="G52" s="25">
        <v>27</v>
      </c>
      <c r="H52" s="25">
        <v>27</v>
      </c>
      <c r="I52" s="25">
        <v>29</v>
      </c>
      <c r="J52" s="26">
        <f t="shared" si="33"/>
        <v>124</v>
      </c>
      <c r="K52" s="27" t="s">
        <v>19</v>
      </c>
    </row>
    <row r="53" spans="1:11" ht="30" customHeight="1">
      <c r="A53" s="42">
        <f>A51+1</f>
        <v>20</v>
      </c>
      <c r="B53" s="30" t="s">
        <v>54</v>
      </c>
      <c r="C53" s="42" t="s">
        <v>39</v>
      </c>
      <c r="D53" s="44" t="s">
        <v>49</v>
      </c>
      <c r="E53" s="21">
        <f>+E54</f>
        <v>764</v>
      </c>
      <c r="F53" s="21">
        <f t="shared" ref="F53:I53" si="35">+F54</f>
        <v>730</v>
      </c>
      <c r="G53" s="21">
        <f t="shared" si="35"/>
        <v>740</v>
      </c>
      <c r="H53" s="21">
        <f t="shared" si="35"/>
        <v>745</v>
      </c>
      <c r="I53" s="21">
        <f t="shared" si="35"/>
        <v>750</v>
      </c>
      <c r="J53" s="22">
        <f t="shared" si="33"/>
        <v>3729</v>
      </c>
      <c r="K53" s="23" t="s">
        <v>22</v>
      </c>
    </row>
    <row r="54" spans="1:11" ht="36" customHeight="1">
      <c r="A54" s="43"/>
      <c r="B54" s="29" t="s">
        <v>59</v>
      </c>
      <c r="C54" s="43"/>
      <c r="D54" s="44"/>
      <c r="E54" s="25">
        <v>764</v>
      </c>
      <c r="F54" s="25">
        <v>730</v>
      </c>
      <c r="G54" s="25">
        <v>740</v>
      </c>
      <c r="H54" s="25">
        <v>745</v>
      </c>
      <c r="I54" s="25">
        <v>750</v>
      </c>
      <c r="J54" s="26">
        <f t="shared" si="33"/>
        <v>3729</v>
      </c>
      <c r="K54" s="27" t="s">
        <v>19</v>
      </c>
    </row>
    <row r="55" spans="1:11" ht="30" customHeight="1">
      <c r="A55" s="42">
        <f>A53+1</f>
        <v>21</v>
      </c>
      <c r="B55" s="30" t="s">
        <v>55</v>
      </c>
      <c r="C55" s="42" t="s">
        <v>39</v>
      </c>
      <c r="D55" s="44" t="s">
        <v>49</v>
      </c>
      <c r="E55" s="21">
        <f>+E56</f>
        <v>73</v>
      </c>
      <c r="F55" s="21">
        <f t="shared" ref="F55:I55" si="36">+F56</f>
        <v>70</v>
      </c>
      <c r="G55" s="21">
        <f t="shared" si="36"/>
        <v>70</v>
      </c>
      <c r="H55" s="21">
        <f t="shared" si="36"/>
        <v>70</v>
      </c>
      <c r="I55" s="21">
        <f t="shared" si="36"/>
        <v>70</v>
      </c>
      <c r="J55" s="22">
        <f t="shared" si="33"/>
        <v>353</v>
      </c>
      <c r="K55" s="23" t="s">
        <v>22</v>
      </c>
    </row>
    <row r="56" spans="1:11" ht="31.8" customHeight="1">
      <c r="A56" s="43"/>
      <c r="B56" s="29" t="s">
        <v>61</v>
      </c>
      <c r="C56" s="43"/>
      <c r="D56" s="44"/>
      <c r="E56" s="25">
        <v>73</v>
      </c>
      <c r="F56" s="25">
        <v>70</v>
      </c>
      <c r="G56" s="25">
        <v>70</v>
      </c>
      <c r="H56" s="25">
        <v>70</v>
      </c>
      <c r="I56" s="25">
        <v>70</v>
      </c>
      <c r="J56" s="26">
        <f t="shared" si="33"/>
        <v>353</v>
      </c>
      <c r="K56" s="27" t="s">
        <v>19</v>
      </c>
    </row>
    <row r="57" spans="1:11" ht="30" customHeight="1">
      <c r="A57" s="42">
        <f>A55+1</f>
        <v>22</v>
      </c>
      <c r="B57" s="30" t="s">
        <v>60</v>
      </c>
      <c r="C57" s="42" t="s">
        <v>39</v>
      </c>
      <c r="D57" s="44" t="s">
        <v>49</v>
      </c>
      <c r="E57" s="21">
        <f>+E58</f>
        <v>5</v>
      </c>
      <c r="F57" s="21">
        <f t="shared" ref="F57:I57" si="37">+F58</f>
        <v>5</v>
      </c>
      <c r="G57" s="21">
        <f t="shared" si="37"/>
        <v>5</v>
      </c>
      <c r="H57" s="21">
        <f t="shared" si="37"/>
        <v>5</v>
      </c>
      <c r="I57" s="21">
        <f t="shared" si="37"/>
        <v>5</v>
      </c>
      <c r="J57" s="22">
        <f t="shared" ref="J57:J66" si="38">E57+F57+G57+H57+I57</f>
        <v>25</v>
      </c>
      <c r="K57" s="23" t="s">
        <v>22</v>
      </c>
    </row>
    <row r="58" spans="1:11" ht="31.2" customHeight="1">
      <c r="A58" s="43"/>
      <c r="B58" s="29" t="s">
        <v>62</v>
      </c>
      <c r="C58" s="43"/>
      <c r="D58" s="44"/>
      <c r="E58" s="25">
        <v>5</v>
      </c>
      <c r="F58" s="25">
        <v>5</v>
      </c>
      <c r="G58" s="25">
        <v>5</v>
      </c>
      <c r="H58" s="25">
        <v>5</v>
      </c>
      <c r="I58" s="25">
        <v>5</v>
      </c>
      <c r="J58" s="26">
        <f t="shared" si="38"/>
        <v>25</v>
      </c>
      <c r="K58" s="27" t="s">
        <v>19</v>
      </c>
    </row>
    <row r="59" spans="1:11" ht="30" customHeight="1">
      <c r="A59" s="42">
        <f>A57+1</f>
        <v>23</v>
      </c>
      <c r="B59" s="28" t="s">
        <v>81</v>
      </c>
      <c r="C59" s="42" t="s">
        <v>39</v>
      </c>
      <c r="D59" s="44" t="s">
        <v>49</v>
      </c>
      <c r="E59" s="21">
        <f>+E60</f>
        <v>78</v>
      </c>
      <c r="F59" s="21">
        <f t="shared" ref="F59:I59" si="39">+F60</f>
        <v>42</v>
      </c>
      <c r="G59" s="21">
        <f t="shared" si="39"/>
        <v>15</v>
      </c>
      <c r="H59" s="21">
        <f t="shared" si="39"/>
        <v>15</v>
      </c>
      <c r="I59" s="21">
        <f t="shared" si="39"/>
        <v>15</v>
      </c>
      <c r="J59" s="22">
        <f t="shared" si="38"/>
        <v>165</v>
      </c>
      <c r="K59" s="23" t="s">
        <v>22</v>
      </c>
    </row>
    <row r="60" spans="1:11" ht="32.4" customHeight="1">
      <c r="A60" s="43"/>
      <c r="B60" s="29" t="s">
        <v>82</v>
      </c>
      <c r="C60" s="43"/>
      <c r="D60" s="44"/>
      <c r="E60" s="25">
        <f>E62+E64+E66</f>
        <v>78</v>
      </c>
      <c r="F60" s="25">
        <f t="shared" ref="F60:I60" si="40">F62+F64+F66</f>
        <v>42</v>
      </c>
      <c r="G60" s="25">
        <f t="shared" si="40"/>
        <v>15</v>
      </c>
      <c r="H60" s="25">
        <f t="shared" si="40"/>
        <v>15</v>
      </c>
      <c r="I60" s="25">
        <f t="shared" si="40"/>
        <v>15</v>
      </c>
      <c r="J60" s="26">
        <f t="shared" si="38"/>
        <v>165</v>
      </c>
      <c r="K60" s="27" t="s">
        <v>19</v>
      </c>
    </row>
    <row r="61" spans="1:11" ht="30" customHeight="1">
      <c r="A61" s="42">
        <f>A59+1</f>
        <v>24</v>
      </c>
      <c r="B61" s="30" t="s">
        <v>83</v>
      </c>
      <c r="C61" s="42" t="s">
        <v>39</v>
      </c>
      <c r="D61" s="44" t="s">
        <v>49</v>
      </c>
      <c r="E61" s="21">
        <f>+E62</f>
        <v>78</v>
      </c>
      <c r="F61" s="21">
        <f t="shared" ref="F61:I61" si="41">+F62</f>
        <v>42</v>
      </c>
      <c r="G61" s="21">
        <f t="shared" si="41"/>
        <v>15</v>
      </c>
      <c r="H61" s="21">
        <f t="shared" si="41"/>
        <v>15</v>
      </c>
      <c r="I61" s="21">
        <f t="shared" si="41"/>
        <v>15</v>
      </c>
      <c r="J61" s="22">
        <f t="shared" si="38"/>
        <v>165</v>
      </c>
      <c r="K61" s="23" t="s">
        <v>22</v>
      </c>
    </row>
    <row r="62" spans="1:11" ht="29.4" customHeight="1">
      <c r="A62" s="43"/>
      <c r="B62" s="29" t="s">
        <v>84</v>
      </c>
      <c r="C62" s="43"/>
      <c r="D62" s="44"/>
      <c r="E62" s="25">
        <v>78</v>
      </c>
      <c r="F62" s="25">
        <v>42</v>
      </c>
      <c r="G62" s="25">
        <v>15</v>
      </c>
      <c r="H62" s="25">
        <v>15</v>
      </c>
      <c r="I62" s="25">
        <v>15</v>
      </c>
      <c r="J62" s="26">
        <f t="shared" si="38"/>
        <v>165</v>
      </c>
      <c r="K62" s="27" t="s">
        <v>19</v>
      </c>
    </row>
    <row r="63" spans="1:11" ht="30" customHeight="1">
      <c r="A63" s="42">
        <f>A61+1</f>
        <v>25</v>
      </c>
      <c r="B63" s="30" t="s">
        <v>85</v>
      </c>
      <c r="C63" s="42" t="s">
        <v>39</v>
      </c>
      <c r="D63" s="44" t="s">
        <v>49</v>
      </c>
      <c r="E63" s="21">
        <f>+E64</f>
        <v>0</v>
      </c>
      <c r="F63" s="21">
        <f>+F64</f>
        <v>0</v>
      </c>
      <c r="G63" s="21">
        <f t="shared" ref="G63:I63" si="42">+G64</f>
        <v>0</v>
      </c>
      <c r="H63" s="21">
        <f t="shared" si="42"/>
        <v>0</v>
      </c>
      <c r="I63" s="21">
        <f t="shared" si="42"/>
        <v>0</v>
      </c>
      <c r="J63" s="22">
        <f t="shared" si="38"/>
        <v>0</v>
      </c>
      <c r="K63" s="23" t="s">
        <v>22</v>
      </c>
    </row>
    <row r="64" spans="1:11" ht="36" customHeight="1">
      <c r="A64" s="43"/>
      <c r="B64" s="29" t="s">
        <v>87</v>
      </c>
      <c r="C64" s="43"/>
      <c r="D64" s="44"/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6">
        <f t="shared" si="38"/>
        <v>0</v>
      </c>
      <c r="K64" s="27" t="s">
        <v>19</v>
      </c>
    </row>
    <row r="65" spans="1:11" ht="30" customHeight="1">
      <c r="A65" s="42">
        <f>A63+1</f>
        <v>26</v>
      </c>
      <c r="B65" s="30" t="s">
        <v>86</v>
      </c>
      <c r="C65" s="42" t="s">
        <v>39</v>
      </c>
      <c r="D65" s="44" t="s">
        <v>49</v>
      </c>
      <c r="E65" s="21">
        <f>+E66</f>
        <v>0</v>
      </c>
      <c r="F65" s="21">
        <f t="shared" ref="F65:I65" si="43">+F66</f>
        <v>0</v>
      </c>
      <c r="G65" s="21">
        <f t="shared" si="43"/>
        <v>0</v>
      </c>
      <c r="H65" s="21">
        <f t="shared" si="43"/>
        <v>0</v>
      </c>
      <c r="I65" s="21">
        <f t="shared" si="43"/>
        <v>0</v>
      </c>
      <c r="J65" s="22">
        <f t="shared" si="38"/>
        <v>0</v>
      </c>
      <c r="K65" s="23" t="s">
        <v>22</v>
      </c>
    </row>
    <row r="66" spans="1:11" ht="36" customHeight="1">
      <c r="A66" s="43"/>
      <c r="B66" s="34" t="s">
        <v>88</v>
      </c>
      <c r="C66" s="43"/>
      <c r="D66" s="44"/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6">
        <f t="shared" si="38"/>
        <v>0</v>
      </c>
      <c r="K66" s="27" t="s">
        <v>19</v>
      </c>
    </row>
  </sheetData>
  <mergeCells count="84">
    <mergeCell ref="A63:A64"/>
    <mergeCell ref="C63:C64"/>
    <mergeCell ref="D63:D64"/>
    <mergeCell ref="A65:A66"/>
    <mergeCell ref="C65:C66"/>
    <mergeCell ref="D65:D66"/>
    <mergeCell ref="A59:A60"/>
    <mergeCell ref="C59:C60"/>
    <mergeCell ref="D59:D60"/>
    <mergeCell ref="A61:A62"/>
    <mergeCell ref="C61:C62"/>
    <mergeCell ref="D61:D62"/>
    <mergeCell ref="A48:A49"/>
    <mergeCell ref="C48:C49"/>
    <mergeCell ref="D48:D49"/>
    <mergeCell ref="A46:A47"/>
    <mergeCell ref="C46:C47"/>
    <mergeCell ref="D46:D47"/>
    <mergeCell ref="A55:A56"/>
    <mergeCell ref="C55:C56"/>
    <mergeCell ref="D55:D56"/>
    <mergeCell ref="A51:A52"/>
    <mergeCell ref="C51:C52"/>
    <mergeCell ref="D51:D52"/>
    <mergeCell ref="A53:A54"/>
    <mergeCell ref="C53:C54"/>
    <mergeCell ref="D53:D54"/>
    <mergeCell ref="A44:A45"/>
    <mergeCell ref="C44:C45"/>
    <mergeCell ref="D44:D45"/>
    <mergeCell ref="C38:C39"/>
    <mergeCell ref="D38:D39"/>
    <mergeCell ref="A40:A41"/>
    <mergeCell ref="C40:C41"/>
    <mergeCell ref="D40:D41"/>
    <mergeCell ref="A42:A43"/>
    <mergeCell ref="C42:C43"/>
    <mergeCell ref="D42:D43"/>
    <mergeCell ref="D36:D37"/>
    <mergeCell ref="A34:A35"/>
    <mergeCell ref="C34:C35"/>
    <mergeCell ref="D34:D35"/>
    <mergeCell ref="A21:A22"/>
    <mergeCell ref="C21:C22"/>
    <mergeCell ref="D21:D22"/>
    <mergeCell ref="A29:A30"/>
    <mergeCell ref="C29:C30"/>
    <mergeCell ref="D29:D30"/>
    <mergeCell ref="A25:A26"/>
    <mergeCell ref="C25:C26"/>
    <mergeCell ref="D25:D26"/>
    <mergeCell ref="A27:A28"/>
    <mergeCell ref="A6:K6"/>
    <mergeCell ref="A16:A17"/>
    <mergeCell ref="C16:C17"/>
    <mergeCell ref="D16:D17"/>
    <mergeCell ref="K8:K9"/>
    <mergeCell ref="A11:K11"/>
    <mergeCell ref="A12:A13"/>
    <mergeCell ref="C12:C13"/>
    <mergeCell ref="D12:D13"/>
    <mergeCell ref="A14:A15"/>
    <mergeCell ref="C14:C15"/>
    <mergeCell ref="D14:D15"/>
    <mergeCell ref="A8:A9"/>
    <mergeCell ref="B8:B9"/>
    <mergeCell ref="C8:C9"/>
    <mergeCell ref="D8:D9"/>
    <mergeCell ref="A57:A58"/>
    <mergeCell ref="C57:C58"/>
    <mergeCell ref="D57:D58"/>
    <mergeCell ref="E8:J8"/>
    <mergeCell ref="D18:D19"/>
    <mergeCell ref="A23:A24"/>
    <mergeCell ref="C23:C24"/>
    <mergeCell ref="D23:D24"/>
    <mergeCell ref="C27:C28"/>
    <mergeCell ref="D27:D28"/>
    <mergeCell ref="A38:A39"/>
    <mergeCell ref="A31:A32"/>
    <mergeCell ref="C31:C32"/>
    <mergeCell ref="D31:D32"/>
    <mergeCell ref="A36:A37"/>
    <mergeCell ref="C36:C37"/>
  </mergeCells>
  <pageMargins left="0.51181102362204722" right="0.51181102362204722" top="0.74803149606299213" bottom="0.35433070866141736" header="0.31496062992125984" footer="0.31496062992125984"/>
  <pageSetup paperSize="9" scale="86" orientation="landscape" r:id="rId1"/>
  <rowBreaks count="3" manualBreakCount="3">
    <brk id="19" max="10" man="1"/>
    <brk id="32" max="10" man="1"/>
    <brk id="4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view="pageBreakPreview" zoomScale="90" zoomScaleNormal="100" zoomScaleSheetLayoutView="90" workbookViewId="0">
      <selection activeCell="C33" sqref="C33"/>
    </sheetView>
  </sheetViews>
  <sheetFormatPr defaultRowHeight="13.2"/>
  <cols>
    <col min="1" max="1" width="35.21875" customWidth="1"/>
  </cols>
  <sheetData>
    <row r="1" spans="1:7">
      <c r="G1" s="2" t="s">
        <v>35</v>
      </c>
    </row>
    <row r="2" spans="1:7">
      <c r="G2" s="2" t="s">
        <v>7</v>
      </c>
    </row>
    <row r="3" spans="1:7">
      <c r="G3" s="2" t="s">
        <v>8</v>
      </c>
    </row>
    <row r="4" spans="1:7">
      <c r="G4" s="2" t="s">
        <v>9</v>
      </c>
    </row>
    <row r="5" spans="1:7">
      <c r="G5" s="2"/>
    </row>
    <row r="6" spans="1:7" ht="25.2" customHeight="1">
      <c r="A6" s="46" t="s">
        <v>37</v>
      </c>
      <c r="B6" s="46"/>
      <c r="C6" s="46"/>
      <c r="D6" s="46"/>
      <c r="E6" s="46"/>
      <c r="F6" s="46"/>
      <c r="G6" s="46"/>
    </row>
    <row r="7" spans="1:7">
      <c r="A7" s="8"/>
    </row>
    <row r="8" spans="1:7" ht="52.2" customHeight="1">
      <c r="A8" s="47" t="s">
        <v>23</v>
      </c>
      <c r="B8" s="49" t="s">
        <v>15</v>
      </c>
      <c r="C8" s="50"/>
      <c r="D8" s="50"/>
      <c r="E8" s="50"/>
      <c r="F8" s="50"/>
      <c r="G8" s="51"/>
    </row>
    <row r="9" spans="1:7" ht="22.8" customHeight="1">
      <c r="A9" s="48"/>
      <c r="B9" s="3">
        <v>2016</v>
      </c>
      <c r="C9" s="3">
        <v>2017</v>
      </c>
      <c r="D9" s="3">
        <v>2018</v>
      </c>
      <c r="E9" s="3">
        <v>2019</v>
      </c>
      <c r="F9" s="3">
        <v>2020</v>
      </c>
      <c r="G9" s="3" t="s">
        <v>38</v>
      </c>
    </row>
    <row r="10" spans="1:7" ht="27.6" customHeight="1">
      <c r="A10" s="9" t="s">
        <v>24</v>
      </c>
      <c r="B10" s="11">
        <f>+B11</f>
        <v>2980</v>
      </c>
      <c r="C10" s="11">
        <f>+C11</f>
        <v>3645</v>
      </c>
      <c r="D10" s="11">
        <f t="shared" ref="D10:F10" si="0">+D11</f>
        <v>3620</v>
      </c>
      <c r="E10" s="11">
        <f t="shared" si="0"/>
        <v>3615</v>
      </c>
      <c r="F10" s="11">
        <f t="shared" si="0"/>
        <v>3600</v>
      </c>
      <c r="G10" s="18">
        <f>B10+C10+D10+E10+F10</f>
        <v>17460</v>
      </c>
    </row>
    <row r="11" spans="1:7" ht="27.6" customHeight="1">
      <c r="A11" s="9" t="s">
        <v>25</v>
      </c>
      <c r="B11" s="11">
        <f>+Прил.2!E13</f>
        <v>2980</v>
      </c>
      <c r="C11" s="11">
        <f>+Прил.2!F13</f>
        <v>3645</v>
      </c>
      <c r="D11" s="11">
        <f>+Прил.2!G13</f>
        <v>3620</v>
      </c>
      <c r="E11" s="11">
        <f>+Прил.2!H13</f>
        <v>3615</v>
      </c>
      <c r="F11" s="11">
        <f>+Прил.2!I13</f>
        <v>3600</v>
      </c>
      <c r="G11" s="18">
        <f>B11+C11+D11+E11+F11</f>
        <v>17460</v>
      </c>
    </row>
    <row r="12" spans="1:7" ht="30.6" customHeight="1">
      <c r="A12" s="7" t="s">
        <v>26</v>
      </c>
      <c r="B12" s="6"/>
      <c r="C12" s="6"/>
      <c r="D12" s="6"/>
      <c r="E12" s="6"/>
      <c r="F12" s="6"/>
      <c r="G12" s="6"/>
    </row>
    <row r="13" spans="1:7" ht="30.6" customHeight="1">
      <c r="A13" s="7" t="s">
        <v>27</v>
      </c>
      <c r="B13" s="6"/>
      <c r="C13" s="6"/>
      <c r="D13" s="6"/>
      <c r="E13" s="6"/>
      <c r="F13" s="6"/>
      <c r="G13" s="6"/>
    </row>
    <row r="14" spans="1:7" ht="30.6" customHeight="1">
      <c r="A14" s="7" t="s">
        <v>28</v>
      </c>
      <c r="B14" s="6"/>
      <c r="C14" s="6"/>
      <c r="D14" s="6"/>
      <c r="E14" s="6"/>
      <c r="F14" s="6"/>
      <c r="G14" s="6"/>
    </row>
    <row r="15" spans="1:7" ht="30.6" customHeight="1">
      <c r="A15" s="7" t="s">
        <v>29</v>
      </c>
      <c r="B15" s="6"/>
      <c r="C15" s="6"/>
      <c r="D15" s="6"/>
      <c r="E15" s="6"/>
      <c r="F15" s="6"/>
      <c r="G15" s="6"/>
    </row>
    <row r="16" spans="1:7" ht="30.6" customHeight="1">
      <c r="A16" s="7" t="s">
        <v>25</v>
      </c>
      <c r="B16" s="6"/>
      <c r="C16" s="6"/>
      <c r="D16" s="6"/>
      <c r="E16" s="6"/>
      <c r="F16" s="6"/>
      <c r="G16" s="6"/>
    </row>
    <row r="17" spans="1:7" ht="30.6" customHeight="1">
      <c r="A17" s="7" t="s">
        <v>30</v>
      </c>
      <c r="B17" s="6"/>
      <c r="C17" s="6"/>
      <c r="D17" s="6"/>
      <c r="E17" s="6"/>
      <c r="F17" s="6"/>
      <c r="G17" s="6"/>
    </row>
    <row r="18" spans="1:7" ht="30.6" customHeight="1">
      <c r="A18" s="7" t="s">
        <v>31</v>
      </c>
      <c r="B18" s="6"/>
      <c r="C18" s="6"/>
      <c r="D18" s="6"/>
      <c r="E18" s="6"/>
      <c r="F18" s="6"/>
      <c r="G18" s="6"/>
    </row>
    <row r="19" spans="1:7" ht="30.6" customHeight="1">
      <c r="A19" s="7" t="s">
        <v>32</v>
      </c>
      <c r="B19" s="6"/>
      <c r="C19" s="6"/>
      <c r="D19" s="6"/>
      <c r="E19" s="6"/>
      <c r="F19" s="6"/>
      <c r="G19" s="6"/>
    </row>
    <row r="20" spans="1:7" ht="30.6" customHeight="1">
      <c r="A20" s="7" t="s">
        <v>33</v>
      </c>
      <c r="B20" s="6"/>
      <c r="C20" s="6"/>
      <c r="D20" s="6"/>
      <c r="E20" s="6"/>
      <c r="F20" s="6"/>
      <c r="G20" s="6"/>
    </row>
    <row r="21" spans="1:7" ht="30.6" customHeight="1">
      <c r="A21" s="10" t="s">
        <v>34</v>
      </c>
      <c r="B21" s="3">
        <f>+B10</f>
        <v>2980</v>
      </c>
      <c r="C21" s="3">
        <f t="shared" ref="C21:F22" si="1">+C10</f>
        <v>3645</v>
      </c>
      <c r="D21" s="3">
        <f t="shared" si="1"/>
        <v>3620</v>
      </c>
      <c r="E21" s="3">
        <f t="shared" si="1"/>
        <v>3615</v>
      </c>
      <c r="F21" s="3">
        <f t="shared" si="1"/>
        <v>3600</v>
      </c>
      <c r="G21" s="18">
        <f>B21+C21+D21+E21+F21</f>
        <v>17460</v>
      </c>
    </row>
    <row r="22" spans="1:7" ht="30.6" customHeight="1">
      <c r="A22" s="10" t="s">
        <v>25</v>
      </c>
      <c r="B22" s="3">
        <f>+B11</f>
        <v>2980</v>
      </c>
      <c r="C22" s="3">
        <f t="shared" si="1"/>
        <v>3645</v>
      </c>
      <c r="D22" s="3">
        <f t="shared" si="1"/>
        <v>3620</v>
      </c>
      <c r="E22" s="3">
        <f t="shared" si="1"/>
        <v>3615</v>
      </c>
      <c r="F22" s="3">
        <f t="shared" si="1"/>
        <v>3600</v>
      </c>
      <c r="G22" s="18">
        <f>B22+C22+D22+E22+F22</f>
        <v>17460</v>
      </c>
    </row>
    <row r="23" spans="1:7" ht="30.6" customHeight="1">
      <c r="A23" s="7" t="s">
        <v>26</v>
      </c>
      <c r="B23" s="6"/>
      <c r="C23" s="6"/>
      <c r="D23" s="6"/>
      <c r="E23" s="6"/>
      <c r="F23" s="6"/>
      <c r="G23" s="6"/>
    </row>
    <row r="24" spans="1:7" ht="30.6" customHeight="1">
      <c r="A24" s="7" t="s">
        <v>27</v>
      </c>
      <c r="B24" s="6"/>
      <c r="C24" s="6"/>
      <c r="D24" s="6"/>
      <c r="E24" s="6"/>
      <c r="F24" s="6"/>
      <c r="G24" s="6"/>
    </row>
    <row r="25" spans="1:7" ht="30.6" customHeight="1">
      <c r="A25" s="7" t="s">
        <v>28</v>
      </c>
      <c r="B25" s="6"/>
      <c r="C25" s="6"/>
      <c r="D25" s="6"/>
      <c r="E25" s="6"/>
      <c r="F25" s="6"/>
      <c r="G25" s="6"/>
    </row>
  </sheetData>
  <mergeCells count="3">
    <mergeCell ref="A6:G6"/>
    <mergeCell ref="A8:A9"/>
    <mergeCell ref="B8:G8"/>
  </mergeCells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Прил.1</vt:lpstr>
      <vt:lpstr>Прил.2</vt:lpstr>
      <vt:lpstr>Прил.3</vt:lpstr>
      <vt:lpstr>Прил.1!Область_печати</vt:lpstr>
      <vt:lpstr>Прил.2!Область_печати</vt:lpstr>
      <vt:lpstr>Прил.3!Область_печати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ЛВАхтырец</dc:creator>
  <cp:lastModifiedBy>ЛВАхтырец</cp:lastModifiedBy>
  <cp:lastPrinted>2015-11-05T05:45:32Z</cp:lastPrinted>
  <dcterms:created xsi:type="dcterms:W3CDTF">2015-04-29T04:38:39Z</dcterms:created>
  <dcterms:modified xsi:type="dcterms:W3CDTF">2015-11-05T06:02:13Z</dcterms:modified>
</cp:coreProperties>
</file>